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9320" windowHeight="11760" tabRatio="687" firstSheet="4" activeTab="4"/>
  </bookViews>
  <sheets>
    <sheet name="ПО R5 с верт.шпинг" sheetId="1" r:id="rId1"/>
    <sheet name="ПО R5 с угл.перекл" sheetId="2" r:id="rId2"/>
    <sheet name="ПО R4 R" sheetId="3" r:id="rId3"/>
    <sheet name="ПО Incanto" sheetId="4" r:id="rId4"/>
    <sheet name="Anta5" sheetId="5" r:id="rId5"/>
    <sheet name="Поворотные" sheetId="6" r:id="rId6"/>
    <sheet name="Комбинированные" sheetId="7" r:id="rId7"/>
    <sheet name="Фрамуги интегрированные" sheetId="8" r:id="rId8"/>
    <sheet name="Фрамуги" sheetId="9" r:id="rId9"/>
    <sheet name="Наклонно-сдвижные" sheetId="10" r:id="rId10"/>
    <sheet name="Скидки" sheetId="11" r:id="rId11"/>
    <sheet name="Лист1" sheetId="12" r:id="rId12"/>
  </sheets>
  <externalReferences>
    <externalReference r:id="rId13"/>
  </externalReferences>
  <definedNames>
    <definedName name="_xlnm.Print_Area" localSheetId="4">Anta5!$A$1:$K$51</definedName>
    <definedName name="_xlnm.Print_Area" localSheetId="9">'Наклонно-сдвижные'!$A$1:$Y$66</definedName>
    <definedName name="_xlnm.Print_Area" localSheetId="8">Фрамуги!$A$1:$N$61</definedName>
  </definedNames>
  <calcPr calcId="145621" refMode="R1C1"/>
</workbook>
</file>

<file path=xl/calcChain.xml><?xml version="1.0" encoding="utf-8"?>
<calcChain xmlns="http://schemas.openxmlformats.org/spreadsheetml/2006/main">
  <c r="M32" i="4" l="1"/>
  <c r="G36" i="4"/>
  <c r="F35" i="4"/>
  <c r="W38" i="10"/>
  <c r="Y38" i="10" s="1"/>
  <c r="W39" i="10"/>
  <c r="W40" i="10"/>
  <c r="Y40" i="10" s="1"/>
  <c r="W41" i="10"/>
  <c r="W42" i="10"/>
  <c r="W43" i="10"/>
  <c r="W44" i="10"/>
  <c r="Y44" i="10" s="1"/>
  <c r="W45" i="10"/>
  <c r="W46" i="10"/>
  <c r="Y46" i="10" s="1"/>
  <c r="W47" i="10"/>
  <c r="W48" i="10"/>
  <c r="Y48" i="10" s="1"/>
  <c r="W49" i="10"/>
  <c r="W37" i="10"/>
  <c r="W36" i="10"/>
  <c r="Y36" i="10" s="1"/>
  <c r="Q38" i="10"/>
  <c r="S38" i="10" s="1"/>
  <c r="Q39" i="10"/>
  <c r="Q40" i="10"/>
  <c r="Q41" i="10"/>
  <c r="Q42" i="10"/>
  <c r="S42" i="10" s="1"/>
  <c r="Q43" i="10"/>
  <c r="Q44" i="10"/>
  <c r="Q45" i="10"/>
  <c r="Q46" i="10"/>
  <c r="S46" i="10" s="1"/>
  <c r="Q47" i="10"/>
  <c r="Q37" i="10"/>
  <c r="Q36" i="10"/>
  <c r="S36" i="10" s="1"/>
  <c r="K38" i="10"/>
  <c r="M38" i="10" s="1"/>
  <c r="K39" i="10"/>
  <c r="K40" i="10"/>
  <c r="K41" i="10"/>
  <c r="K42" i="10"/>
  <c r="K43" i="10"/>
  <c r="K44" i="10"/>
  <c r="M44" i="10" s="1"/>
  <c r="K45" i="10"/>
  <c r="K46" i="10"/>
  <c r="M46" i="10" s="1"/>
  <c r="K47" i="10"/>
  <c r="K37" i="10"/>
  <c r="K36" i="10"/>
  <c r="M36" i="10" s="1"/>
  <c r="E38" i="10"/>
  <c r="E39" i="10"/>
  <c r="E40" i="10"/>
  <c r="G40" i="10" s="1"/>
  <c r="E41" i="10"/>
  <c r="E42" i="10"/>
  <c r="G42" i="10" s="1"/>
  <c r="E43" i="10"/>
  <c r="E44" i="10"/>
  <c r="G44" i="10" s="1"/>
  <c r="E45" i="10"/>
  <c r="E46" i="10"/>
  <c r="E47" i="10"/>
  <c r="E37" i="10"/>
  <c r="E36" i="10"/>
  <c r="G36" i="10" s="1"/>
  <c r="W15" i="10"/>
  <c r="Y15" i="10" s="1"/>
  <c r="W16" i="10"/>
  <c r="W17" i="10"/>
  <c r="Y17" i="10" s="1"/>
  <c r="W18" i="10"/>
  <c r="W19" i="10"/>
  <c r="Y19" i="10" s="1"/>
  <c r="W20" i="10"/>
  <c r="W21" i="10"/>
  <c r="Y21" i="10" s="1"/>
  <c r="W22" i="10"/>
  <c r="W23" i="10"/>
  <c r="Y23" i="10" s="1"/>
  <c r="W24" i="10"/>
  <c r="W14" i="10"/>
  <c r="W13" i="10"/>
  <c r="Q15" i="10"/>
  <c r="S15" i="10" s="1"/>
  <c r="Q16" i="10"/>
  <c r="Q17" i="10"/>
  <c r="S17" i="10" s="1"/>
  <c r="Q18" i="10"/>
  <c r="Q19" i="10"/>
  <c r="S19" i="10" s="1"/>
  <c r="Q20" i="10"/>
  <c r="Q14" i="10"/>
  <c r="Q13" i="10"/>
  <c r="S13" i="10" s="1"/>
  <c r="K15" i="10"/>
  <c r="M15" i="10" s="1"/>
  <c r="K16" i="10"/>
  <c r="K17" i="10"/>
  <c r="K18" i="10"/>
  <c r="K19" i="10"/>
  <c r="M19" i="10" s="1"/>
  <c r="K20" i="10"/>
  <c r="K14" i="10"/>
  <c r="K13" i="10"/>
  <c r="M13" i="10" s="1"/>
  <c r="E15" i="10"/>
  <c r="G15" i="10" s="1"/>
  <c r="E16" i="10"/>
  <c r="E17" i="10"/>
  <c r="G17" i="10" s="1"/>
  <c r="E18" i="10"/>
  <c r="E19" i="10"/>
  <c r="G19" i="10" s="1"/>
  <c r="E20" i="10"/>
  <c r="E13" i="10"/>
  <c r="E14" i="10"/>
  <c r="M34" i="9"/>
  <c r="O34" i="9" s="1"/>
  <c r="M35" i="9"/>
  <c r="O35" i="9" s="1"/>
  <c r="M36" i="9"/>
  <c r="O36" i="9" s="1"/>
  <c r="M33" i="9"/>
  <c r="O33" i="9" s="1"/>
  <c r="E34" i="9"/>
  <c r="E35" i="9"/>
  <c r="G35" i="9" s="1"/>
  <c r="E36" i="9"/>
  <c r="E37" i="9"/>
  <c r="E38" i="9"/>
  <c r="E33" i="9"/>
  <c r="G33" i="9" s="1"/>
  <c r="M12" i="9"/>
  <c r="O12" i="9" s="1"/>
  <c r="M13" i="9"/>
  <c r="O13" i="9" s="1"/>
  <c r="M11" i="9"/>
  <c r="E12" i="9"/>
  <c r="G12" i="9" s="1"/>
  <c r="E13" i="9"/>
  <c r="G13" i="9" s="1"/>
  <c r="E11" i="9"/>
  <c r="M56" i="8"/>
  <c r="M57" i="8"/>
  <c r="O57" i="8" s="1"/>
  <c r="M51" i="8"/>
  <c r="F54" i="8"/>
  <c r="F55" i="8"/>
  <c r="H55" i="8" s="1"/>
  <c r="F56" i="8"/>
  <c r="H56" i="8" s="1"/>
  <c r="F57" i="8"/>
  <c r="H57" i="8" s="1"/>
  <c r="F51" i="8"/>
  <c r="M35" i="8"/>
  <c r="O35" i="8" s="1"/>
  <c r="F31" i="8"/>
  <c r="F36" i="8"/>
  <c r="H36" i="8" s="1"/>
  <c r="F30" i="8"/>
  <c r="H30" i="8" s="1"/>
  <c r="M12" i="8"/>
  <c r="F11" i="8"/>
  <c r="H11" i="8" s="1"/>
  <c r="F12" i="8"/>
  <c r="H12" i="8" s="1"/>
  <c r="F13" i="8"/>
  <c r="F14" i="8"/>
  <c r="F15" i="8"/>
  <c r="H15" i="8" s="1"/>
  <c r="F16" i="8"/>
  <c r="H16" i="8" s="1"/>
  <c r="F10" i="8"/>
  <c r="H49" i="7"/>
  <c r="J49" i="7" s="1"/>
  <c r="H50" i="7"/>
  <c r="J50" i="7" s="1"/>
  <c r="H51" i="7"/>
  <c r="J51" i="7" s="1"/>
  <c r="H52" i="7"/>
  <c r="J52" i="7" s="1"/>
  <c r="H53" i="7"/>
  <c r="H54" i="7"/>
  <c r="J54" i="7" s="1"/>
  <c r="H55" i="7"/>
  <c r="J55" i="7" s="1"/>
  <c r="H56" i="7"/>
  <c r="J56" i="7" s="1"/>
  <c r="H57" i="7"/>
  <c r="H48" i="7"/>
  <c r="J48" i="7" s="1"/>
  <c r="O36" i="7"/>
  <c r="Q36" i="7" s="1"/>
  <c r="O41" i="7"/>
  <c r="Q41" i="7" s="1"/>
  <c r="O43" i="7"/>
  <c r="Q43" i="7" s="1"/>
  <c r="H35" i="7"/>
  <c r="J35" i="7" s="1"/>
  <c r="H36" i="7"/>
  <c r="H37" i="7"/>
  <c r="H38" i="7"/>
  <c r="H39" i="7"/>
  <c r="H40" i="7"/>
  <c r="H41" i="7"/>
  <c r="J41" i="7" s="1"/>
  <c r="H42" i="7"/>
  <c r="H43" i="7"/>
  <c r="J43" i="7" s="1"/>
  <c r="H44" i="7"/>
  <c r="H34" i="7"/>
  <c r="J34" i="7" s="1"/>
  <c r="H24" i="7"/>
  <c r="H25" i="7"/>
  <c r="J25" i="7" s="1"/>
  <c r="H26" i="7"/>
  <c r="H27" i="7"/>
  <c r="J27" i="7" s="1"/>
  <c r="H28" i="7"/>
  <c r="H29" i="7"/>
  <c r="J29" i="7" s="1"/>
  <c r="H30" i="7"/>
  <c r="H23" i="7"/>
  <c r="J23" i="7" s="1"/>
  <c r="O13" i="7"/>
  <c r="O14" i="7"/>
  <c r="O15" i="7"/>
  <c r="Q15" i="7" s="1"/>
  <c r="O16" i="7"/>
  <c r="Q16" i="7" s="1"/>
  <c r="O17" i="7"/>
  <c r="O18" i="7"/>
  <c r="O12" i="7"/>
  <c r="H13" i="7"/>
  <c r="H14" i="7"/>
  <c r="H15" i="7"/>
  <c r="H16" i="7"/>
  <c r="J16" i="7" s="1"/>
  <c r="H17" i="7"/>
  <c r="J17" i="7" s="1"/>
  <c r="H18" i="7"/>
  <c r="H19" i="7"/>
  <c r="J19" i="7" s="1"/>
  <c r="H12" i="7"/>
  <c r="J12" i="7" s="1"/>
  <c r="M32" i="6"/>
  <c r="O32" i="6" s="1"/>
  <c r="M33" i="6"/>
  <c r="O33" i="6" s="1"/>
  <c r="M35" i="6"/>
  <c r="O35" i="6" s="1"/>
  <c r="F29" i="6"/>
  <c r="H29" i="6" s="1"/>
  <c r="F30" i="6"/>
  <c r="F31" i="6"/>
  <c r="H31" i="6" s="1"/>
  <c r="F32" i="6"/>
  <c r="H32" i="6" s="1"/>
  <c r="F33" i="6"/>
  <c r="H33" i="6" s="1"/>
  <c r="F34" i="6"/>
  <c r="H34" i="6" s="1"/>
  <c r="F35" i="6"/>
  <c r="H35" i="6" s="1"/>
  <c r="F28" i="6"/>
  <c r="H28" i="6" s="1"/>
  <c r="M14" i="6"/>
  <c r="O14" i="6" s="1"/>
  <c r="M15" i="6"/>
  <c r="O15" i="6" s="1"/>
  <c r="M16" i="6"/>
  <c r="O16" i="6" s="1"/>
  <c r="M17" i="6"/>
  <c r="O17" i="6" s="1"/>
  <c r="M11" i="6"/>
  <c r="O11" i="6" s="1"/>
  <c r="F12" i="6"/>
  <c r="F13" i="6"/>
  <c r="H13" i="6" s="1"/>
  <c r="F14" i="6"/>
  <c r="F15" i="6"/>
  <c r="H15" i="6" s="1"/>
  <c r="F16" i="6"/>
  <c r="F11" i="6"/>
  <c r="H11" i="6" s="1"/>
  <c r="AA34" i="4"/>
  <c r="AC34" i="4" s="1"/>
  <c r="AA36" i="4"/>
  <c r="AC36" i="4" s="1"/>
  <c r="AA38" i="4"/>
  <c r="AA40" i="4"/>
  <c r="AC40" i="4" s="1"/>
  <c r="AA42" i="4"/>
  <c r="AC42" i="4" s="1"/>
  <c r="AA32" i="4"/>
  <c r="T34" i="4"/>
  <c r="V34" i="4" s="1"/>
  <c r="T36" i="4"/>
  <c r="V36" i="4" s="1"/>
  <c r="T38" i="4"/>
  <c r="V38" i="4" s="1"/>
  <c r="T32" i="4"/>
  <c r="V32" i="4" s="1"/>
  <c r="F32" i="4"/>
  <c r="H32" i="4" s="1"/>
  <c r="F14" i="4"/>
  <c r="H14" i="4" s="1"/>
  <c r="AA14" i="4"/>
  <c r="AC14" i="4" s="1"/>
  <c r="AA16" i="4"/>
  <c r="AC16" i="4" s="1"/>
  <c r="AA18" i="4"/>
  <c r="AA20" i="4"/>
  <c r="AC20" i="4" s="1"/>
  <c r="AA12" i="4"/>
  <c r="AC12" i="4" s="1"/>
  <c r="T14" i="4"/>
  <c r="V14" i="4" s="1"/>
  <c r="T16" i="4"/>
  <c r="T12" i="4"/>
  <c r="V12" i="4" s="1"/>
  <c r="M14" i="4"/>
  <c r="O14" i="4" s="1"/>
  <c r="M12" i="4"/>
  <c r="O12" i="4" s="1"/>
  <c r="F12" i="4"/>
  <c r="H12" i="4"/>
  <c r="K37" i="3"/>
  <c r="M37" i="3" s="1"/>
  <c r="K39" i="3"/>
  <c r="M39" i="3" s="1"/>
  <c r="K41" i="3"/>
  <c r="M41" i="3" s="1"/>
  <c r="K43" i="3"/>
  <c r="K35" i="3"/>
  <c r="M35" i="3" s="1"/>
  <c r="E37" i="3"/>
  <c r="G37" i="3" s="1"/>
  <c r="E39" i="3"/>
  <c r="G39" i="3" s="1"/>
  <c r="E41" i="3"/>
  <c r="G41" i="3" s="1"/>
  <c r="E43" i="3"/>
  <c r="G43" i="3" s="1"/>
  <c r="E35" i="3"/>
  <c r="G35" i="3" s="1"/>
  <c r="K14" i="3"/>
  <c r="M14" i="3" s="1"/>
  <c r="K16" i="3"/>
  <c r="K18" i="3"/>
  <c r="M18" i="3" s="1"/>
  <c r="K12" i="3"/>
  <c r="M12" i="3" s="1"/>
  <c r="E12" i="3"/>
  <c r="G12" i="3" s="1"/>
  <c r="E14" i="3"/>
  <c r="E16" i="3"/>
  <c r="G16" i="3" s="1"/>
  <c r="E18" i="3"/>
  <c r="G18" i="3" s="1"/>
  <c r="AC49" i="1"/>
  <c r="AC50" i="1"/>
  <c r="AC51" i="1"/>
  <c r="AC52" i="1"/>
  <c r="AC48" i="1"/>
  <c r="AC36" i="1"/>
  <c r="AC37" i="1"/>
  <c r="AC38" i="1"/>
  <c r="AC39" i="1"/>
  <c r="AC40" i="1"/>
  <c r="AC41" i="1"/>
  <c r="AC42" i="1"/>
  <c r="AC43" i="1"/>
  <c r="AC44" i="1"/>
  <c r="AC45" i="1"/>
  <c r="AC35" i="1"/>
  <c r="AA26" i="1"/>
  <c r="AC26" i="1" s="1"/>
  <c r="AA24" i="1"/>
  <c r="AA14" i="1"/>
  <c r="AA16" i="1"/>
  <c r="AC16" i="1" s="1"/>
  <c r="AA18" i="1"/>
  <c r="AC18" i="1" s="1"/>
  <c r="AA20" i="1"/>
  <c r="AA12" i="1"/>
  <c r="AC12" i="1" s="1"/>
  <c r="S36" i="1"/>
  <c r="S37" i="1"/>
  <c r="S38" i="1"/>
  <c r="S39" i="1"/>
  <c r="S40" i="1"/>
  <c r="S41" i="1"/>
  <c r="S42" i="1"/>
  <c r="S43" i="1"/>
  <c r="S44" i="1"/>
  <c r="S45" i="1"/>
  <c r="S35" i="1"/>
  <c r="I36" i="1"/>
  <c r="I37" i="1"/>
  <c r="I38" i="1"/>
  <c r="I39" i="1"/>
  <c r="I40" i="1"/>
  <c r="I41" i="1"/>
  <c r="I42" i="1"/>
  <c r="I43" i="1"/>
  <c r="I44" i="1"/>
  <c r="I45" i="1"/>
  <c r="I35" i="1"/>
  <c r="Q26" i="1"/>
  <c r="Q24" i="1"/>
  <c r="S24" i="1" s="1"/>
  <c r="Q14" i="1"/>
  <c r="Q16" i="1"/>
  <c r="S16" i="1" s="1"/>
  <c r="Q18" i="1"/>
  <c r="S18" i="1" s="1"/>
  <c r="Q20" i="1"/>
  <c r="S20" i="1" s="1"/>
  <c r="Q12" i="1"/>
  <c r="G26" i="1"/>
  <c r="I26" i="1" s="1"/>
  <c r="G24" i="1"/>
  <c r="I24" i="1" s="1"/>
  <c r="G12" i="1"/>
  <c r="I12" i="1" s="1"/>
  <c r="G14" i="1"/>
  <c r="G16" i="1"/>
  <c r="I16" i="1" s="1"/>
  <c r="G18" i="1"/>
  <c r="G20" i="1"/>
  <c r="I20" i="1" s="1"/>
  <c r="AC49" i="2"/>
  <c r="AC50" i="2"/>
  <c r="AC51" i="2"/>
  <c r="AC52" i="2"/>
  <c r="AC48" i="2"/>
  <c r="AC36" i="2"/>
  <c r="AC37" i="2"/>
  <c r="AC38" i="2"/>
  <c r="AC39" i="2"/>
  <c r="AC40" i="2"/>
  <c r="AC41" i="2"/>
  <c r="AC42" i="2"/>
  <c r="AC43" i="2"/>
  <c r="AC44" i="2"/>
  <c r="AC45" i="2"/>
  <c r="AC35" i="2"/>
  <c r="S35" i="2"/>
  <c r="S36" i="2"/>
  <c r="S37" i="2"/>
  <c r="S38" i="2"/>
  <c r="S39" i="2"/>
  <c r="S40" i="2"/>
  <c r="S41" i="2"/>
  <c r="S42" i="2"/>
  <c r="S43" i="2"/>
  <c r="S44" i="2"/>
  <c r="S45" i="2"/>
  <c r="I36" i="2"/>
  <c r="I37" i="2"/>
  <c r="I38" i="2"/>
  <c r="I39" i="2"/>
  <c r="I40" i="2"/>
  <c r="I41" i="2"/>
  <c r="I42" i="2"/>
  <c r="I43" i="2"/>
  <c r="I44" i="2"/>
  <c r="I45" i="2"/>
  <c r="I35" i="2"/>
  <c r="AA28" i="2"/>
  <c r="AA26" i="2"/>
  <c r="AC26" i="2" s="1"/>
  <c r="AC28" i="2"/>
  <c r="AA30" i="2"/>
  <c r="AA24" i="2"/>
  <c r="AC24" i="2" s="1"/>
  <c r="Q26" i="2"/>
  <c r="Q24" i="2"/>
  <c r="S24" i="2" s="1"/>
  <c r="G26" i="2"/>
  <c r="I26" i="2" s="1"/>
  <c r="G24" i="2"/>
  <c r="I24" i="2" s="1"/>
  <c r="AA18" i="2"/>
  <c r="AA12" i="2"/>
  <c r="AC12" i="2" s="1"/>
  <c r="AA14" i="2"/>
  <c r="AC14" i="2" s="1"/>
  <c r="AA16" i="2"/>
  <c r="AC16" i="2" s="1"/>
  <c r="AA20" i="2"/>
  <c r="AC20" i="2" s="1"/>
  <c r="Q12" i="2"/>
  <c r="Q14" i="2"/>
  <c r="S14" i="2" s="1"/>
  <c r="Q16" i="2"/>
  <c r="Q18" i="2"/>
  <c r="Q20" i="2"/>
  <c r="G12" i="2"/>
  <c r="I12" i="2" s="1"/>
  <c r="G14" i="2"/>
  <c r="I14" i="2" s="1"/>
  <c r="G16" i="2"/>
  <c r="I16" i="2" s="1"/>
  <c r="G18" i="2"/>
  <c r="I18" i="2" s="1"/>
  <c r="G20" i="2"/>
  <c r="I20" i="2" s="1"/>
  <c r="X48" i="10"/>
  <c r="X46" i="10"/>
  <c r="R46" i="10"/>
  <c r="L46" i="10"/>
  <c r="F46" i="10"/>
  <c r="G46" i="10"/>
  <c r="X44" i="10"/>
  <c r="R44" i="10"/>
  <c r="S44" i="10"/>
  <c r="L44" i="10"/>
  <c r="F44" i="10"/>
  <c r="X42" i="10"/>
  <c r="Y42" i="10"/>
  <c r="R42" i="10"/>
  <c r="L42" i="10"/>
  <c r="M42" i="10"/>
  <c r="F42" i="10"/>
  <c r="X40" i="10"/>
  <c r="R40" i="10"/>
  <c r="S40" i="10"/>
  <c r="L40" i="10"/>
  <c r="M40" i="10"/>
  <c r="F40" i="10"/>
  <c r="X38" i="10"/>
  <c r="R38" i="10"/>
  <c r="L38" i="10"/>
  <c r="F38" i="10"/>
  <c r="G38" i="10"/>
  <c r="X36" i="10"/>
  <c r="R36" i="10"/>
  <c r="L36" i="10"/>
  <c r="F36" i="10"/>
  <c r="X23" i="10"/>
  <c r="X21" i="10"/>
  <c r="X19" i="10"/>
  <c r="R19" i="10"/>
  <c r="L19" i="10"/>
  <c r="F19" i="10"/>
  <c r="X17" i="10"/>
  <c r="R17" i="10"/>
  <c r="M17" i="10"/>
  <c r="L17" i="10"/>
  <c r="F17" i="10"/>
  <c r="X15" i="10"/>
  <c r="R15" i="10"/>
  <c r="L15" i="10"/>
  <c r="F15" i="10"/>
  <c r="X13" i="10"/>
  <c r="Y13" i="10"/>
  <c r="R13" i="10"/>
  <c r="L13" i="10"/>
  <c r="F13" i="10"/>
  <c r="G13" i="10"/>
  <c r="F38" i="9"/>
  <c r="G38" i="9"/>
  <c r="F37" i="9"/>
  <c r="G37" i="9"/>
  <c r="N36" i="9"/>
  <c r="F36" i="9"/>
  <c r="G36" i="9"/>
  <c r="N35" i="9"/>
  <c r="F35" i="9"/>
  <c r="N34" i="9"/>
  <c r="F34" i="9"/>
  <c r="G34" i="9"/>
  <c r="N33" i="9"/>
  <c r="F33" i="9"/>
  <c r="N13" i="9"/>
  <c r="F13" i="9"/>
  <c r="N12" i="9"/>
  <c r="F12" i="9"/>
  <c r="N11" i="9"/>
  <c r="O11" i="9"/>
  <c r="F11" i="9"/>
  <c r="G11" i="9"/>
  <c r="E52" i="8"/>
  <c r="L35" i="8"/>
  <c r="L34" i="8"/>
  <c r="N34" i="8" s="1"/>
  <c r="L33" i="8"/>
  <c r="M33" i="8" s="1"/>
  <c r="L31" i="8"/>
  <c r="N31" i="8" s="1"/>
  <c r="L30" i="8"/>
  <c r="M30" i="8" s="1"/>
  <c r="O30" i="8" s="1"/>
  <c r="E36" i="8"/>
  <c r="G36" i="8" s="1"/>
  <c r="E35" i="8"/>
  <c r="F35" i="8" s="1"/>
  <c r="E34" i="8"/>
  <c r="F34" i="8" s="1"/>
  <c r="H34" i="8" s="1"/>
  <c r="E33" i="8"/>
  <c r="F33" i="8" s="1"/>
  <c r="E32" i="8"/>
  <c r="F32" i="8" s="1"/>
  <c r="H32" i="8" s="1"/>
  <c r="E31" i="8"/>
  <c r="L16" i="8"/>
  <c r="N16" i="8" s="1"/>
  <c r="L15" i="8"/>
  <c r="M15" i="8" s="1"/>
  <c r="O15" i="8" s="1"/>
  <c r="L14" i="8"/>
  <c r="M14" i="8" s="1"/>
  <c r="O14" i="8" s="1"/>
  <c r="L13" i="8"/>
  <c r="M13" i="8" s="1"/>
  <c r="O13" i="8" s="1"/>
  <c r="L12" i="8"/>
  <c r="L32" i="8" s="1"/>
  <c r="L11" i="8"/>
  <c r="M11" i="8" s="1"/>
  <c r="L10" i="8"/>
  <c r="N10" i="8" s="1"/>
  <c r="N57" i="8"/>
  <c r="G57" i="8"/>
  <c r="N56" i="8"/>
  <c r="O56" i="8"/>
  <c r="G56" i="8"/>
  <c r="G55" i="8"/>
  <c r="G54" i="8"/>
  <c r="H54" i="8"/>
  <c r="O51" i="8"/>
  <c r="N51" i="8"/>
  <c r="G51" i="8"/>
  <c r="H51" i="8"/>
  <c r="N35" i="8"/>
  <c r="G34" i="8"/>
  <c r="N30" i="8"/>
  <c r="G30" i="8"/>
  <c r="G16" i="8"/>
  <c r="N15" i="8"/>
  <c r="G15" i="8"/>
  <c r="N14" i="8"/>
  <c r="G14" i="8"/>
  <c r="H14" i="8"/>
  <c r="N13" i="8"/>
  <c r="G13" i="8"/>
  <c r="H13" i="8"/>
  <c r="G12" i="8"/>
  <c r="G11" i="8"/>
  <c r="H10" i="8"/>
  <c r="G10" i="8"/>
  <c r="N40" i="7"/>
  <c r="O40" i="7" s="1"/>
  <c r="N39" i="7"/>
  <c r="O39" i="7" s="1"/>
  <c r="Q39" i="7" s="1"/>
  <c r="N38" i="7"/>
  <c r="P38" i="7" s="1"/>
  <c r="N37" i="7"/>
  <c r="N36" i="7"/>
  <c r="N35" i="7"/>
  <c r="P35" i="7" s="1"/>
  <c r="N34" i="7"/>
  <c r="O34" i="7" s="1"/>
  <c r="Q34" i="7" s="1"/>
  <c r="G40" i="7"/>
  <c r="I57" i="7"/>
  <c r="J57" i="7"/>
  <c r="I56" i="7"/>
  <c r="I55" i="7"/>
  <c r="I54" i="7"/>
  <c r="I53" i="7"/>
  <c r="J53" i="7"/>
  <c r="I52" i="7"/>
  <c r="I51" i="7"/>
  <c r="I50" i="7"/>
  <c r="I49" i="7"/>
  <c r="I58" i="7" s="1"/>
  <c r="I48" i="7"/>
  <c r="I44" i="7"/>
  <c r="J44" i="7"/>
  <c r="P43" i="7"/>
  <c r="I43" i="7"/>
  <c r="I42" i="7"/>
  <c r="J42" i="7"/>
  <c r="P41" i="7"/>
  <c r="I41" i="7"/>
  <c r="I40" i="7"/>
  <c r="P39" i="7"/>
  <c r="I39" i="7"/>
  <c r="J39" i="7"/>
  <c r="I38" i="7"/>
  <c r="J38" i="7"/>
  <c r="I37" i="7"/>
  <c r="J37" i="7"/>
  <c r="P36" i="7"/>
  <c r="I36" i="7"/>
  <c r="J36" i="7"/>
  <c r="I35" i="7"/>
  <c r="P34" i="7"/>
  <c r="I34" i="7"/>
  <c r="I30" i="7"/>
  <c r="J30" i="7"/>
  <c r="I29" i="7"/>
  <c r="I28" i="7"/>
  <c r="J28" i="7"/>
  <c r="I27" i="7"/>
  <c r="I26" i="7"/>
  <c r="J26" i="7"/>
  <c r="I25" i="7"/>
  <c r="I24" i="7"/>
  <c r="J24" i="7"/>
  <c r="I23" i="7"/>
  <c r="I19" i="7"/>
  <c r="P18" i="7"/>
  <c r="Q18" i="7"/>
  <c r="I18" i="7"/>
  <c r="J18" i="7"/>
  <c r="P17" i="7"/>
  <c r="Q17" i="7"/>
  <c r="I17" i="7"/>
  <c r="P16" i="7"/>
  <c r="I16" i="7"/>
  <c r="P15" i="7"/>
  <c r="I15" i="7"/>
  <c r="J15" i="7"/>
  <c r="P14" i="7"/>
  <c r="Q14" i="7"/>
  <c r="I14" i="7"/>
  <c r="J14" i="7"/>
  <c r="P13" i="7"/>
  <c r="Q13" i="7"/>
  <c r="I13" i="7"/>
  <c r="J13" i="7"/>
  <c r="P12" i="7"/>
  <c r="Q12" i="7"/>
  <c r="I12" i="7"/>
  <c r="L35" i="6"/>
  <c r="N35" i="6" s="1"/>
  <c r="L34" i="6"/>
  <c r="N34" i="6" s="1"/>
  <c r="L33" i="6"/>
  <c r="N33" i="6" s="1"/>
  <c r="L32" i="6"/>
  <c r="L31" i="6"/>
  <c r="N31" i="6" s="1"/>
  <c r="L30" i="6"/>
  <c r="M30" i="6" s="1"/>
  <c r="O30" i="6" s="1"/>
  <c r="L29" i="6"/>
  <c r="M29" i="6" s="1"/>
  <c r="O29" i="6" s="1"/>
  <c r="L28" i="6"/>
  <c r="N28" i="6" s="1"/>
  <c r="L13" i="6"/>
  <c r="M13" i="6" s="1"/>
  <c r="L12" i="6"/>
  <c r="M12" i="6" s="1"/>
  <c r="O12" i="6" s="1"/>
  <c r="L11" i="6"/>
  <c r="G35" i="6"/>
  <c r="G34" i="6"/>
  <c r="G33" i="6"/>
  <c r="N32" i="6"/>
  <c r="G32" i="6"/>
  <c r="G31" i="6"/>
  <c r="N30" i="6"/>
  <c r="G30" i="6"/>
  <c r="H30" i="6"/>
  <c r="G29" i="6"/>
  <c r="G28" i="6"/>
  <c r="N17" i="6"/>
  <c r="N16" i="6"/>
  <c r="H16" i="6"/>
  <c r="G16" i="6"/>
  <c r="N15" i="6"/>
  <c r="G15" i="6"/>
  <c r="N14" i="6"/>
  <c r="G14" i="6"/>
  <c r="H14" i="6"/>
  <c r="G13" i="6"/>
  <c r="H12" i="6"/>
  <c r="G12" i="6"/>
  <c r="N11" i="6"/>
  <c r="G11" i="6"/>
  <c r="I26" i="5"/>
  <c r="I25" i="5"/>
  <c r="I24" i="5"/>
  <c r="I23" i="5"/>
  <c r="K28" i="5"/>
  <c r="K27" i="5"/>
  <c r="K24" i="5"/>
  <c r="K14" i="5"/>
  <c r="K13" i="5"/>
  <c r="K12" i="5"/>
  <c r="K11" i="5"/>
  <c r="U12" i="4"/>
  <c r="AB42" i="4"/>
  <c r="AB40" i="4"/>
  <c r="AB38" i="4"/>
  <c r="AC38" i="4"/>
  <c r="U38" i="4"/>
  <c r="AB36" i="4"/>
  <c r="U36" i="4"/>
  <c r="N36" i="4"/>
  <c r="M36" i="4"/>
  <c r="O36" i="4" s="1"/>
  <c r="H36" i="4"/>
  <c r="AB34" i="4"/>
  <c r="U34" i="4"/>
  <c r="N34" i="4"/>
  <c r="M34" i="4"/>
  <c r="O34" i="4" s="1"/>
  <c r="H34" i="4"/>
  <c r="AB32" i="4"/>
  <c r="AC32" i="4"/>
  <c r="U32" i="4"/>
  <c r="N32" i="4"/>
  <c r="O32" i="4"/>
  <c r="AB20" i="4"/>
  <c r="AB18" i="4"/>
  <c r="AC18" i="4"/>
  <c r="AB16" i="4"/>
  <c r="U16" i="4"/>
  <c r="V16" i="4"/>
  <c r="AB14" i="4"/>
  <c r="U14" i="4"/>
  <c r="N14" i="4"/>
  <c r="G14" i="4"/>
  <c r="AB12" i="4"/>
  <c r="N12" i="4"/>
  <c r="L43" i="3"/>
  <c r="M43" i="3"/>
  <c r="F43" i="3"/>
  <c r="L41" i="3"/>
  <c r="F41" i="3"/>
  <c r="L39" i="3"/>
  <c r="F39" i="3"/>
  <c r="L37" i="3"/>
  <c r="F37" i="3"/>
  <c r="L35" i="3"/>
  <c r="F35" i="3"/>
  <c r="L18" i="3"/>
  <c r="F18" i="3"/>
  <c r="M16" i="3"/>
  <c r="L16" i="3"/>
  <c r="F16" i="3"/>
  <c r="L14" i="3"/>
  <c r="F14" i="3"/>
  <c r="G14" i="3"/>
  <c r="L12" i="3"/>
  <c r="F12" i="3"/>
  <c r="AC30" i="2"/>
  <c r="AB30" i="2"/>
  <c r="AB28" i="2"/>
  <c r="AB26" i="2"/>
  <c r="R26" i="2"/>
  <c r="S26" i="2"/>
  <c r="H26" i="2"/>
  <c r="AB24" i="2"/>
  <c r="R24" i="2"/>
  <c r="H24" i="2"/>
  <c r="AB20" i="2"/>
  <c r="R20" i="2"/>
  <c r="S20" i="2"/>
  <c r="H20" i="2"/>
  <c r="AC18" i="2"/>
  <c r="AB18" i="2"/>
  <c r="R18" i="2"/>
  <c r="S18" i="2"/>
  <c r="H18" i="2"/>
  <c r="AB16" i="2"/>
  <c r="R16" i="2"/>
  <c r="S16" i="2"/>
  <c r="H16" i="2"/>
  <c r="AB14" i="2"/>
  <c r="R14" i="2"/>
  <c r="H14" i="2"/>
  <c r="AB12" i="2"/>
  <c r="R12" i="2"/>
  <c r="H12" i="2"/>
  <c r="AB26" i="1"/>
  <c r="R26" i="1"/>
  <c r="S26" i="1"/>
  <c r="H26" i="1"/>
  <c r="AB24" i="1"/>
  <c r="AC24" i="1"/>
  <c r="R24" i="1"/>
  <c r="H24" i="1"/>
  <c r="AB20" i="1"/>
  <c r="AC20" i="1"/>
  <c r="R20" i="1"/>
  <c r="H20" i="1"/>
  <c r="AB18" i="1"/>
  <c r="R18" i="1"/>
  <c r="I18" i="1"/>
  <c r="H18" i="1"/>
  <c r="AB16" i="1"/>
  <c r="R16" i="1"/>
  <c r="H16" i="1"/>
  <c r="AC14" i="1"/>
  <c r="AB14" i="1"/>
  <c r="S14" i="1"/>
  <c r="R14" i="1"/>
  <c r="H14" i="1"/>
  <c r="I14" i="1"/>
  <c r="AB12" i="1"/>
  <c r="S12" i="1"/>
  <c r="R12" i="1"/>
  <c r="H12" i="1"/>
  <c r="H22" i="1" s="1"/>
  <c r="M32" i="8" l="1"/>
  <c r="O32" i="8" s="1"/>
  <c r="N32" i="8"/>
  <c r="L53" i="8"/>
  <c r="L52" i="8"/>
  <c r="N12" i="6"/>
  <c r="N29" i="6"/>
  <c r="N36" i="6" s="1"/>
  <c r="G32" i="8"/>
  <c r="H31" i="8"/>
  <c r="M34" i="6"/>
  <c r="O35" i="7"/>
  <c r="N38" i="4"/>
  <c r="L54" i="8"/>
  <c r="L55" i="8"/>
  <c r="P19" i="7"/>
  <c r="J40" i="7"/>
  <c r="O12" i="8"/>
  <c r="M31" i="6"/>
  <c r="O31" i="6" s="1"/>
  <c r="M16" i="8"/>
  <c r="O16" i="8" s="1"/>
  <c r="M34" i="8"/>
  <c r="O34" i="8" s="1"/>
  <c r="H35" i="8"/>
  <c r="L36" i="8"/>
  <c r="F14" i="9"/>
  <c r="O33" i="8"/>
  <c r="N37" i="9"/>
  <c r="O38" i="7"/>
  <c r="Q38" i="7" s="1"/>
  <c r="F52" i="8"/>
  <c r="H52" i="8" s="1"/>
  <c r="M10" i="8"/>
  <c r="O10" i="8" s="1"/>
  <c r="O17" i="8" s="1"/>
  <c r="E53" i="8"/>
  <c r="F53" i="8" s="1"/>
  <c r="H53" i="8" s="1"/>
  <c r="H58" i="8" s="1"/>
  <c r="N14" i="9"/>
  <c r="M28" i="6"/>
  <c r="O28" i="6" s="1"/>
  <c r="O36" i="6" s="1"/>
  <c r="O37" i="7"/>
  <c r="Q37" i="7" s="1"/>
  <c r="M31" i="8"/>
  <c r="O31" i="8" s="1"/>
  <c r="H33" i="8"/>
  <c r="H37" i="8" s="1"/>
  <c r="O13" i="6"/>
  <c r="H38" i="4"/>
  <c r="N16" i="4"/>
  <c r="O11" i="8"/>
  <c r="Q40" i="7"/>
  <c r="J20" i="7"/>
  <c r="O34" i="6"/>
  <c r="H16" i="4"/>
  <c r="G12" i="4"/>
  <c r="G16" i="4" s="1"/>
  <c r="I22" i="1"/>
  <c r="AC22" i="2"/>
  <c r="X50" i="10"/>
  <c r="Y50" i="10"/>
  <c r="R48" i="10"/>
  <c r="S48" i="10"/>
  <c r="L48" i="10"/>
  <c r="F48" i="10"/>
  <c r="G48" i="10"/>
  <c r="X25" i="10"/>
  <c r="S21" i="10"/>
  <c r="R21" i="10"/>
  <c r="L21" i="10"/>
  <c r="M21" i="10"/>
  <c r="F21" i="10"/>
  <c r="M48" i="10"/>
  <c r="G21" i="10"/>
  <c r="Y25" i="10"/>
  <c r="O37" i="9"/>
  <c r="F39" i="9"/>
  <c r="G39" i="9"/>
  <c r="O14" i="9"/>
  <c r="G14" i="9"/>
  <c r="N52" i="8"/>
  <c r="G52" i="8"/>
  <c r="N33" i="8"/>
  <c r="G35" i="8"/>
  <c r="G33" i="8"/>
  <c r="G31" i="8"/>
  <c r="N12" i="8"/>
  <c r="N11" i="8"/>
  <c r="H17" i="8"/>
  <c r="G17" i="8"/>
  <c r="P40" i="7"/>
  <c r="P37" i="7"/>
  <c r="P44" i="7" s="1"/>
  <c r="Q35" i="7"/>
  <c r="I45" i="7"/>
  <c r="I31" i="7"/>
  <c r="J31" i="7"/>
  <c r="Q19" i="7"/>
  <c r="I20" i="7"/>
  <c r="J45" i="7"/>
  <c r="J58" i="7"/>
  <c r="G36" i="6"/>
  <c r="N13" i="6"/>
  <c r="N18" i="6"/>
  <c r="G17" i="6"/>
  <c r="H17" i="6"/>
  <c r="O18" i="6"/>
  <c r="H36" i="6"/>
  <c r="K26" i="5"/>
  <c r="K25" i="5"/>
  <c r="K23" i="5"/>
  <c r="K29" i="5"/>
  <c r="K15" i="5"/>
  <c r="AC44" i="4"/>
  <c r="AC22" i="4"/>
  <c r="U18" i="4"/>
  <c r="G38" i="4"/>
  <c r="U40" i="4"/>
  <c r="AB22" i="4"/>
  <c r="V18" i="4"/>
  <c r="AB44" i="4"/>
  <c r="V40" i="4"/>
  <c r="O16" i="4"/>
  <c r="O38" i="4"/>
  <c r="L45" i="3"/>
  <c r="L20" i="3"/>
  <c r="G45" i="3"/>
  <c r="F45" i="3"/>
  <c r="F20" i="3"/>
  <c r="G20" i="3"/>
  <c r="M20" i="3"/>
  <c r="M45" i="3"/>
  <c r="AB22" i="2"/>
  <c r="R22" i="2"/>
  <c r="I22" i="2"/>
  <c r="H22" i="2"/>
  <c r="AC22" i="1"/>
  <c r="AB22" i="1"/>
  <c r="R22" i="1"/>
  <c r="S22" i="1"/>
  <c r="N37" i="8" l="1"/>
  <c r="N54" i="8"/>
  <c r="M54" i="8"/>
  <c r="O54" i="8" s="1"/>
  <c r="M52" i="8"/>
  <c r="O52" i="8" s="1"/>
  <c r="Q44" i="7"/>
  <c r="N53" i="8"/>
  <c r="N58" i="8" s="1"/>
  <c r="M53" i="8"/>
  <c r="O53" i="8" s="1"/>
  <c r="G37" i="8"/>
  <c r="M36" i="8"/>
  <c r="O36" i="8" s="1"/>
  <c r="O37" i="8" s="1"/>
  <c r="N36" i="8"/>
  <c r="M55" i="8"/>
  <c r="O55" i="8" s="1"/>
  <c r="N55" i="8"/>
  <c r="G53" i="8"/>
  <c r="G58" i="8" s="1"/>
  <c r="N17" i="8"/>
  <c r="O58" i="8" l="1"/>
  <c r="S12" i="2"/>
  <c r="S22" i="2" s="1"/>
</calcChain>
</file>

<file path=xl/sharedStrings.xml><?xml version="1.0" encoding="utf-8"?>
<sst xmlns="http://schemas.openxmlformats.org/spreadsheetml/2006/main" count="1438" uniqueCount="330">
  <si>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вертикальным шпингалетом</t>
    </r>
    <r>
      <rPr>
        <b/>
        <sz val="20"/>
        <rFont val="Arial Cyr"/>
        <charset val="204"/>
      </rPr>
      <t xml:space="preserve"> (Европаз)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</si>
  <si>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360 до 509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</si>
  <si>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510 до 794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</si>
  <si>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795 до 1700</t>
    </r>
  </si>
  <si>
    <t>Артикул</t>
  </si>
  <si>
    <t>Кол-во</t>
  </si>
  <si>
    <r>
      <t xml:space="preserve">Цена, </t>
    </r>
    <r>
      <rPr>
        <b/>
        <sz val="11"/>
        <rFont val="Arial Cyr"/>
        <family val="2"/>
        <charset val="204"/>
      </rPr>
      <t>€</t>
    </r>
  </si>
  <si>
    <r>
      <t xml:space="preserve">Ст-ть, </t>
    </r>
    <r>
      <rPr>
        <b/>
        <sz val="11"/>
        <rFont val="Arial Cyr"/>
        <family val="2"/>
        <charset val="204"/>
      </rPr>
      <t>€</t>
    </r>
  </si>
  <si>
    <t>Петли слева</t>
  </si>
  <si>
    <t>Петли справа</t>
  </si>
  <si>
    <t>Прайс</t>
  </si>
  <si>
    <t>Скидка</t>
  </si>
  <si>
    <t>873.2</t>
  </si>
  <si>
    <t>Ручка поворотно-откидного окна</t>
  </si>
  <si>
    <t>3200.770L</t>
  </si>
  <si>
    <t>3200.770R</t>
  </si>
  <si>
    <t>3200.771L</t>
  </si>
  <si>
    <t>3200.771R</t>
  </si>
  <si>
    <t>3200.772L</t>
  </si>
  <si>
    <t>3200.772R</t>
  </si>
  <si>
    <t>Короткие ножницы</t>
  </si>
  <si>
    <t>Стандартные ножницы</t>
  </si>
  <si>
    <t>Длинные ножницы</t>
  </si>
  <si>
    <t>3200.20L</t>
  </si>
  <si>
    <t>3200.20R</t>
  </si>
  <si>
    <t>Обвязка с вертикальным шпингалетом</t>
  </si>
  <si>
    <t>3200.729</t>
  </si>
  <si>
    <t>Комплект петель (без крепежных пластин)</t>
  </si>
  <si>
    <t>3200.730L</t>
  </si>
  <si>
    <t>3200.730R</t>
  </si>
  <si>
    <t>Крепежная пластина и опора петли</t>
  </si>
  <si>
    <t>Дополнительно:</t>
  </si>
  <si>
    <t>Вес от 110 до 140 кг</t>
  </si>
  <si>
    <t>3200.708L</t>
  </si>
  <si>
    <t>3200.708R</t>
  </si>
  <si>
    <t>Усилитель петель</t>
  </si>
  <si>
    <t>H ≥ 1400 мм</t>
  </si>
  <si>
    <t>3200.820L</t>
  </si>
  <si>
    <t>3200.820R</t>
  </si>
  <si>
    <t>1</t>
  </si>
  <si>
    <t>6 точек запирания</t>
  </si>
  <si>
    <t>L ≥ 1200 мм</t>
  </si>
  <si>
    <t>В данном случае использовать комплекты только с угловыми переключателями!</t>
  </si>
  <si>
    <t>L ≥ 1345 мм</t>
  </si>
  <si>
    <t>Комплект тяг:</t>
  </si>
  <si>
    <t>Высота створки:</t>
  </si>
  <si>
    <t>Тяга А</t>
  </si>
  <si>
    <t>Тяга B</t>
  </si>
  <si>
    <t>Тяга C</t>
  </si>
  <si>
    <t>Тяга D</t>
  </si>
  <si>
    <t>Ст-ть, €</t>
  </si>
  <si>
    <t>Скидка, €</t>
  </si>
  <si>
    <t>от 700 до 899</t>
  </si>
  <si>
    <t>входит в комплект с ножницами</t>
  </si>
  <si>
    <t>—</t>
  </si>
  <si>
    <t>от 900 до 1099</t>
  </si>
  <si>
    <t>от 1100 до 1299</t>
  </si>
  <si>
    <t>от 1300 до 1399</t>
  </si>
  <si>
    <t>от 1400 до 1499</t>
  </si>
  <si>
    <t>от 1500 до 1699</t>
  </si>
  <si>
    <t>от 1700 до 1899</t>
  </si>
  <si>
    <t>от 1900 до 2099</t>
  </si>
  <si>
    <t>от 2100 до 2299</t>
  </si>
  <si>
    <t>от 2300 до 2499</t>
  </si>
  <si>
    <t>от 2500 до 2700</t>
  </si>
  <si>
    <t>Ширина створки:</t>
  </si>
  <si>
    <t>от 795 до 944</t>
  </si>
  <si>
    <t>от 945 до 1144</t>
  </si>
  <si>
    <t>* Указаны цены для фурнитуры стандартных цветов - RAL 9010, 9005 и 9658</t>
  </si>
  <si>
    <t>от 1145 до 1344</t>
  </si>
  <si>
    <t>** Цена и стоимость указаны с НДС со склада в Ростове-на-Дону</t>
  </si>
  <si>
    <t>от 1345 до 1544</t>
  </si>
  <si>
    <t>*** L - ширина створки по усу (габарит)</t>
  </si>
  <si>
    <t>от 1545 до 1700</t>
  </si>
  <si>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нижним угловым переключателем</t>
    </r>
    <r>
      <rPr>
        <b/>
        <sz val="20"/>
        <rFont val="Arial Cyr"/>
        <charset val="204"/>
      </rPr>
      <t xml:space="preserve"> (Европаз)</t>
    </r>
  </si>
  <si>
    <t>3200.22L</t>
  </si>
  <si>
    <t>3200.22R</t>
  </si>
  <si>
    <t>Обвязка с угловым переключателем</t>
  </si>
  <si>
    <t>Комплект петель (без крепежн. пластин)</t>
  </si>
  <si>
    <t>3200.800L</t>
  </si>
  <si>
    <t>3200.800R</t>
  </si>
  <si>
    <t>Дополнительные ножницы</t>
  </si>
  <si>
    <t>3200.825L</t>
  </si>
  <si>
    <t>3200.825R</t>
  </si>
  <si>
    <t>Горизонтальные точки запирания</t>
  </si>
  <si>
    <t>Системы запирания поворотно-откидной створки SAVIO "RIBANTA 4 Restyling" (Европаз)</t>
  </si>
  <si>
    <t>L=350-569</t>
  </si>
  <si>
    <t>L=570-1200</t>
  </si>
  <si>
    <t>H=600-1400</t>
  </si>
  <si>
    <t>Артикул *</t>
  </si>
  <si>
    <r>
      <t xml:space="preserve">Цена, </t>
    </r>
    <r>
      <rPr>
        <b/>
        <sz val="11"/>
        <rFont val="Arial Cyr"/>
        <family val="2"/>
        <charset val="204"/>
      </rPr>
      <t>€**</t>
    </r>
  </si>
  <si>
    <r>
      <t xml:space="preserve">Ст-ть, </t>
    </r>
    <r>
      <rPr>
        <b/>
        <sz val="11"/>
        <rFont val="Arial Cyr"/>
        <family val="2"/>
        <charset val="204"/>
      </rPr>
      <t>€**</t>
    </r>
  </si>
  <si>
    <t>Ручка п/о окна</t>
  </si>
  <si>
    <t>3040.752</t>
  </si>
  <si>
    <t>3040.750</t>
  </si>
  <si>
    <t>3150.2</t>
  </si>
  <si>
    <t>Комплект п/о окна</t>
  </si>
  <si>
    <t>3040.709</t>
  </si>
  <si>
    <t>Комплект петель</t>
  </si>
  <si>
    <t>H=1401-2800</t>
  </si>
  <si>
    <t>3000.820</t>
  </si>
  <si>
    <t>*</t>
  </si>
  <si>
    <t>Указаны стандартные артикулы. Цвет ручек RAL 9010, 9005 или 9660. Нагрузка до 100 кг. Открытие универсальное (левое/правое).</t>
  </si>
  <si>
    <t>**</t>
  </si>
  <si>
    <t>С НДС, со склада в Ростове-на-Дону.</t>
  </si>
  <si>
    <t>Точка прижима</t>
  </si>
  <si>
    <r>
      <t>Системы запирания поворотно-откидной створки SAVIO "RIBANTA INCANTO"</t>
    </r>
    <r>
      <rPr>
        <b/>
        <u/>
        <sz val="20"/>
        <rFont val="Arial Cyr"/>
        <charset val="204"/>
      </rPr>
      <t xml:space="preserve"> СО СКРЫТЫМИ ПЕТЛЯМИ</t>
    </r>
    <r>
      <rPr>
        <b/>
        <sz val="20"/>
        <rFont val="Arial Cyr"/>
        <charset val="204"/>
      </rPr>
      <t xml:space="preserve"> (Европаз)</t>
    </r>
  </si>
  <si>
    <t>L = 450 - 620</t>
  </si>
  <si>
    <t>L = 621 - 1200</t>
  </si>
  <si>
    <t>L = 1201 - 1400</t>
  </si>
  <si>
    <t>L = 1401 - 1700</t>
  </si>
  <si>
    <t>H = 700 - 1400</t>
  </si>
  <si>
    <t>3010.4</t>
  </si>
  <si>
    <t>3010.3</t>
  </si>
  <si>
    <t>3010.1</t>
  </si>
  <si>
    <t>П/о механизм и скрытые петли</t>
  </si>
  <si>
    <t>3100.800</t>
  </si>
  <si>
    <t>1243.721</t>
  </si>
  <si>
    <t>Запирающий элемент</t>
  </si>
  <si>
    <t>1243.710</t>
  </si>
  <si>
    <t>Не рекомендуется!</t>
  </si>
  <si>
    <t>H = 1401 - 2800</t>
  </si>
  <si>
    <t>3010.820</t>
  </si>
  <si>
    <t>Указаны стандартные артикулы. Цвет ручек RAL 9010, 9005 или 9660. Нагрузка до 100 кг.</t>
  </si>
  <si>
    <r>
      <t xml:space="preserve">Цена, </t>
    </r>
    <r>
      <rPr>
        <b/>
        <sz val="14"/>
        <rFont val="Arial Cyr"/>
        <charset val="204"/>
      </rPr>
      <t>€</t>
    </r>
  </si>
  <si>
    <r>
      <t xml:space="preserve">Ст-ть, </t>
    </r>
    <r>
      <rPr>
        <b/>
        <sz val="14"/>
        <rFont val="Arial Cyr"/>
        <charset val="204"/>
      </rPr>
      <t>€</t>
    </r>
  </si>
  <si>
    <r>
      <t>Системы запирания</t>
    </r>
    <r>
      <rPr>
        <b/>
        <u/>
        <sz val="16"/>
        <rFont val="Arial Cyr"/>
        <charset val="204"/>
      </rPr>
      <t xml:space="preserve"> поворотной</t>
    </r>
    <r>
      <rPr>
        <b/>
        <sz val="16"/>
        <rFont val="Arial Cyr"/>
        <charset val="204"/>
      </rPr>
      <t xml:space="preserve"> створки SAVIO "ANTA 5" (Европаз)</t>
    </r>
  </si>
  <si>
    <t>L &lt; 1400</t>
  </si>
  <si>
    <t>H &lt; 1400</t>
  </si>
  <si>
    <t xml:space="preserve">Артикул </t>
  </si>
  <si>
    <t>Наименование</t>
  </si>
  <si>
    <t>Ручка серии Manon</t>
  </si>
  <si>
    <t>1115.1 *</t>
  </si>
  <si>
    <t>Петля 2-х лепестковая</t>
  </si>
  <si>
    <t>3200.600L</t>
  </si>
  <si>
    <t>3200.600R</t>
  </si>
  <si>
    <t>Комплект запирания поворотного окна (правый / левый)</t>
  </si>
  <si>
    <t>1410.51</t>
  </si>
  <si>
    <t>Комплект подпятников</t>
  </si>
  <si>
    <t>Дополнительно требуется соединительная тяга - см. таблицу внизу ***</t>
  </si>
  <si>
    <t>H ≥ 1400</t>
  </si>
  <si>
    <t>1243.721W</t>
  </si>
  <si>
    <t>1246.832</t>
  </si>
  <si>
    <t>Доп. запор по оси петель</t>
  </si>
  <si>
    <t>Размер створки по вертикали (по усу)</t>
  </si>
  <si>
    <r>
      <t xml:space="preserve">Цена, </t>
    </r>
    <r>
      <rPr>
        <b/>
        <sz val="11"/>
        <rFont val="Arial Cyr"/>
        <charset val="204"/>
      </rPr>
      <t>€</t>
    </r>
    <r>
      <rPr>
        <b/>
        <i/>
        <sz val="8.25"/>
        <rFont val="Arial Cyr"/>
        <charset val="204"/>
      </rPr>
      <t xml:space="preserve"> **</t>
    </r>
  </si>
  <si>
    <t>Расчет приводится для створок весом до 60 кг. При весе створки до 80 кг следует использовать петли артикул 1121.1, а при весе до 90 кг - петли артикул 1122.1 Цвет фурнитуры RAL9010 или 9005</t>
  </si>
  <si>
    <t xml:space="preserve">  H = 440 - 589</t>
  </si>
  <si>
    <t>3205/25</t>
  </si>
  <si>
    <t>Соединительная тяга длиной 250 мм</t>
  </si>
  <si>
    <t xml:space="preserve">  H = 590 - 789</t>
  </si>
  <si>
    <t>3205/40</t>
  </si>
  <si>
    <t>Соединительная тяга длиной 400 мм</t>
  </si>
  <si>
    <t xml:space="preserve">  H = 790 - 989</t>
  </si>
  <si>
    <t>3205/60</t>
  </si>
  <si>
    <t>Соединительная тяга длиной 600 мм</t>
  </si>
  <si>
    <t xml:space="preserve">  H = 990 - 1189</t>
  </si>
  <si>
    <t>3205/80</t>
  </si>
  <si>
    <t>Соединительная тяга длиной 800 мм</t>
  </si>
  <si>
    <t xml:space="preserve">  H = 1190 - 1389</t>
  </si>
  <si>
    <t>3205/100</t>
  </si>
  <si>
    <t>Соединительная тяга длиной 1000 мм</t>
  </si>
  <si>
    <t>Точки запирания</t>
  </si>
  <si>
    <t xml:space="preserve">  H = 1390 - 1589</t>
  </si>
  <si>
    <t>3205/120</t>
  </si>
  <si>
    <t>Соединительная тяга длиной 1200 мм</t>
  </si>
  <si>
    <t>***</t>
  </si>
  <si>
    <t>Соединительные тяги (требуется 1 тяга на створку)</t>
  </si>
  <si>
    <t xml:space="preserve">  H = 1590 - 1789</t>
  </si>
  <si>
    <t>3205/140</t>
  </si>
  <si>
    <t>Соединительная тяга длиной 1400 мм</t>
  </si>
  <si>
    <t xml:space="preserve">  H = 1790 - 1989</t>
  </si>
  <si>
    <t>3205/160</t>
  </si>
  <si>
    <t>Соединительная тяга длиной 1600 мм</t>
  </si>
  <si>
    <t xml:space="preserve">  H = 1990 - 2189</t>
  </si>
  <si>
    <t>3205/180</t>
  </si>
  <si>
    <t>Соединительная тяга длиной 1800 мм</t>
  </si>
  <si>
    <t xml:space="preserve">  H = 2190 - 2389</t>
  </si>
  <si>
    <t>3205/200</t>
  </si>
  <si>
    <t>Соединительная тяга длиной 2000 мм</t>
  </si>
  <si>
    <t xml:space="preserve">  H ≥ 2390</t>
  </si>
  <si>
    <t>3205/220</t>
  </si>
  <si>
    <t>Соединительная тяга длиной 2200 мм</t>
  </si>
  <si>
    <t>Системы запирания поворотной / откидной створки SAVIO "ANTA 5" (Европаз)</t>
  </si>
  <si>
    <t>L=300 - 1400</t>
  </si>
  <si>
    <t>L=1401 - 1700</t>
  </si>
  <si>
    <t>H=600 - 1400</t>
  </si>
  <si>
    <t>870.2</t>
  </si>
  <si>
    <t>Ручка поворотного окна</t>
  </si>
  <si>
    <t>1115.1</t>
  </si>
  <si>
    <t>1484.4</t>
  </si>
  <si>
    <t>Втулка (переходник ручка-тяга)</t>
  </si>
  <si>
    <t>Наконечник тяги</t>
  </si>
  <si>
    <t>1243.790</t>
  </si>
  <si>
    <t>Доп. верх. угловая передача</t>
  </si>
  <si>
    <t>1404 ***</t>
  </si>
  <si>
    <t>Ответная планка</t>
  </si>
  <si>
    <t>1410.701</t>
  </si>
  <si>
    <t>Ограничитель провисания</t>
  </si>
  <si>
    <t>1410.703</t>
  </si>
  <si>
    <t>H=1401 - 2800</t>
  </si>
  <si>
    <r>
      <t xml:space="preserve">Расчет приводится для створок весом до </t>
    </r>
    <r>
      <rPr>
        <b/>
        <u/>
        <sz val="11"/>
        <rFont val="Arial Cyr"/>
        <family val="2"/>
        <charset val="204"/>
      </rPr>
      <t>60 кг</t>
    </r>
    <r>
      <rPr>
        <sz val="11"/>
        <rFont val="Arial Cyr"/>
        <charset val="204"/>
      </rPr>
      <t>. При весе створки до</t>
    </r>
    <r>
      <rPr>
        <b/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 кг</t>
    </r>
    <r>
      <rPr>
        <sz val="11"/>
        <rFont val="Arial Cyr"/>
        <charset val="204"/>
      </rPr>
      <t xml:space="preserve"> следует использовать петли артикул 1121.1, а при весе до </t>
    </r>
    <r>
      <rPr>
        <b/>
        <u/>
        <sz val="11"/>
        <rFont val="Arial Cyr"/>
        <family val="2"/>
        <charset val="204"/>
      </rPr>
      <t>90 кг</t>
    </r>
    <r>
      <rPr>
        <sz val="11"/>
        <rFont val="Arial Cyr"/>
        <charset val="204"/>
      </rPr>
      <t xml:space="preserve"> - петли артикул 1122.1</t>
    </r>
  </si>
  <si>
    <t>Фурнитура универсальная (открытие левое/правое), цвет фурнитуры RAL 9010 или 9005</t>
  </si>
  <si>
    <t>С НДС, со склада в Ростове-на-Дону</t>
  </si>
  <si>
    <t>В профилях серии СПЛ-01, СПЛ-02, СПЛ-03 (РусАлюмСтрой) следует вместо артикула 1404 использовать артикул 1416.5 (0.92 €)</t>
  </si>
  <si>
    <t>Фурнитура SAVIO для комбинированных окон.</t>
  </si>
  <si>
    <t>С прилегающей поворотно-откидной створкой</t>
  </si>
  <si>
    <t>С прилегающей поворотной створкой</t>
  </si>
  <si>
    <t>H&lt;1400</t>
  </si>
  <si>
    <t>Вес створки до 150 кг</t>
  </si>
  <si>
    <r>
      <t xml:space="preserve">Цена, </t>
    </r>
    <r>
      <rPr>
        <b/>
        <sz val="11"/>
        <rFont val="Arial Cyr"/>
        <family val="2"/>
        <charset val="204"/>
      </rPr>
      <t>€***</t>
    </r>
  </si>
  <si>
    <r>
      <t xml:space="preserve">Ст-ть, </t>
    </r>
    <r>
      <rPr>
        <b/>
        <sz val="11"/>
        <rFont val="Arial Cyr"/>
        <family val="2"/>
        <charset val="204"/>
      </rPr>
      <t>€***</t>
    </r>
  </si>
  <si>
    <t>3100 *</t>
  </si>
  <si>
    <t>1115.1 **</t>
  </si>
  <si>
    <t>3100.701</t>
  </si>
  <si>
    <t>Комплект петель п/о окна</t>
  </si>
  <si>
    <t>3100.830</t>
  </si>
  <si>
    <t>Петли штульпового окна</t>
  </si>
  <si>
    <t>3000.850</t>
  </si>
  <si>
    <t>Оконный шпингалет</t>
  </si>
  <si>
    <t>1414 ****</t>
  </si>
  <si>
    <t>Двойная ответная планка</t>
  </si>
  <si>
    <t>3000.800</t>
  </si>
  <si>
    <t>Запирающая часть</t>
  </si>
  <si>
    <t>1404 ****</t>
  </si>
  <si>
    <t>Вес створки до 80 кг</t>
  </si>
  <si>
    <t>3000.4 *</t>
  </si>
  <si>
    <t>3000.739</t>
  </si>
  <si>
    <t>1121.1 **</t>
  </si>
  <si>
    <t>H&gt;1400</t>
  </si>
  <si>
    <t>3200.22</t>
  </si>
  <si>
    <t>Комплект п/о окна с угловым переключателем</t>
  </si>
  <si>
    <t>3200.729 9010</t>
  </si>
  <si>
    <t>3200.730</t>
  </si>
  <si>
    <t>Крепежная пластина и секция нижней петли</t>
  </si>
  <si>
    <t>Комплект запирания на 6 точек</t>
  </si>
  <si>
    <t>3000.850*****</t>
  </si>
  <si>
    <t>3200.860</t>
  </si>
  <si>
    <t>Крепежная пластина штульповой петли</t>
  </si>
  <si>
    <t>3200.805</t>
  </si>
  <si>
    <t>Запирающая часть для окон с притвором</t>
  </si>
  <si>
    <t>1410.705</t>
  </si>
  <si>
    <t>При ширине створки менее 495 мм следует использовать комплект с короткими ножницами (3100.1 вместо 3100, либо 3000.5 вместо 3000.4)</t>
  </si>
  <si>
    <r>
      <t xml:space="preserve">Выбор петель (1115.1 или 1121.1 или 1122.1) зависит от веса створки (до </t>
    </r>
    <r>
      <rPr>
        <b/>
        <u/>
        <sz val="11"/>
        <rFont val="Arial Cyr"/>
        <family val="2"/>
        <charset val="204"/>
      </rPr>
      <t>60</t>
    </r>
    <r>
      <rPr>
        <sz val="11"/>
        <rFont val="Arial Cyr"/>
        <charset val="204"/>
      </rPr>
      <t>,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</t>
    </r>
    <r>
      <rPr>
        <sz val="11"/>
        <rFont val="Arial Cyr"/>
        <charset val="204"/>
      </rPr>
      <t xml:space="preserve"> или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90</t>
    </r>
    <r>
      <rPr>
        <sz val="11"/>
        <rFont val="Arial Cyr"/>
        <charset val="204"/>
      </rPr>
      <t xml:space="preserve"> кг соответственно)</t>
    </r>
  </si>
  <si>
    <t>****</t>
  </si>
  <si>
    <t>В профилях серии СПЛ-01, СПЛ-02, СПЛ-03 (РусАлюмСтрой) следует вместо артикулов 1404 и 1414 использовать артикул 1416.5 (0.81 €)</t>
  </si>
  <si>
    <t>Фурнитура универсальная (левое и правое открытие), цвет 9010 или 9005</t>
  </si>
  <si>
    <t>*****</t>
  </si>
  <si>
    <t>Уточнять размер самого нижнего паза на штульпе, если 20 мм - 3000.853, если 18 мм - 3000.850</t>
  </si>
  <si>
    <t>Точка запирания</t>
  </si>
  <si>
    <t>Фурнитура SAVIO для верхнеподвесных фрамуг, интегрированных в фасад.</t>
  </si>
  <si>
    <t>H = 1400 ÷ 1600 мм</t>
  </si>
  <si>
    <t>L &lt; 1400 мм</t>
  </si>
  <si>
    <t>L = 1400 ÷ 1600 мм</t>
  </si>
  <si>
    <t>1330HD/20</t>
  </si>
  <si>
    <t>Фрикционный фрамужный механизм</t>
  </si>
  <si>
    <t>1330.801</t>
  </si>
  <si>
    <t>Регулировочный винт</t>
  </si>
  <si>
    <t>875.2</t>
  </si>
  <si>
    <t>Фасадная ручка</t>
  </si>
  <si>
    <t>1243.704</t>
  </si>
  <si>
    <t>Насадка на ручку</t>
  </si>
  <si>
    <t>Угловой переключатель</t>
  </si>
  <si>
    <t>3100.821</t>
  </si>
  <si>
    <t>1411.6 *</t>
  </si>
  <si>
    <t>Ответная планка с подкладкой</t>
  </si>
  <si>
    <t>Максимальный вес створки - 115 кг</t>
  </si>
  <si>
    <t>H = 1600 ÷ 1800 мм</t>
  </si>
  <si>
    <t>L = 1400 ÷ 1800 мм</t>
  </si>
  <si>
    <t>1330HD/24</t>
  </si>
  <si>
    <t>Максимальный вес створки - 125 кг</t>
  </si>
  <si>
    <t>H = 1800 ÷ 2000 мм</t>
  </si>
  <si>
    <t>L = 1400 ÷ 2000 мм</t>
  </si>
  <si>
    <t>1330HD/28</t>
  </si>
  <si>
    <t>Максимальный вес створки - 135 кг</t>
  </si>
  <si>
    <t>Ответная планка 1411.6 применяется на раме без паза. Если на раме европаз, то следует использовать арт. 1243.721.</t>
  </si>
  <si>
    <t>Для открытия фрамуг можно также использовать электроприводы (арт. C30).</t>
  </si>
  <si>
    <t>С НДС, со склада в Ростове-на-дону.</t>
  </si>
  <si>
    <t>Фурнитура SAVIO для фрамуг.</t>
  </si>
  <si>
    <t>Вариант 1. С защелкой</t>
  </si>
  <si>
    <t>Вариант 3. С дистанционным механизмом Newton</t>
  </si>
  <si>
    <t>Защелка фрамуги</t>
  </si>
  <si>
    <t>F7</t>
  </si>
  <si>
    <t>Механизм дистанционного открытия фрамуги</t>
  </si>
  <si>
    <t>F6.R</t>
  </si>
  <si>
    <t>Декоративная планка</t>
  </si>
  <si>
    <t>Ограничитель свеса фрамуги</t>
  </si>
  <si>
    <t>(Ширина створки от 400 до 1500 мм, высота створки от 350 мм до 1600 мм, вес до 80 кг)</t>
  </si>
  <si>
    <t>Вариант 2. С оконной ручкой</t>
  </si>
  <si>
    <t>Вариант 4. С ANTA-5</t>
  </si>
  <si>
    <t>3200.600L/R</t>
  </si>
  <si>
    <t>Комплект запирания поворотного окна (L/R)</t>
  </si>
  <si>
    <t xml:space="preserve">    * Указаны стандартные артикулы, цвет фурнитуры RAL 9010 или 9005.</t>
  </si>
  <si>
    <t xml:space="preserve">   ** С НДС, со склада в Ростове-на-Дону.</t>
  </si>
  <si>
    <t xml:space="preserve">  *** В профилях серии СПЛ-01, СПЛ-02, СПЛ-03 (РусАлюмСтрой) следует вместо артикула 1404</t>
  </si>
  <si>
    <t xml:space="preserve">       использовать артикул 1416.5 (0.81 €)</t>
  </si>
  <si>
    <t xml:space="preserve">       Точки запирания</t>
  </si>
  <si>
    <t>Фурнитура SAVIO "SPAZIO" для наклонно-сдвижных окон.</t>
  </si>
  <si>
    <t>L=700 - 900</t>
  </si>
  <si>
    <t>L=901 - 1100</t>
  </si>
  <si>
    <t>L=1101 - 1330</t>
  </si>
  <si>
    <t>L=1331 - 1650</t>
  </si>
  <si>
    <t>H=850 - 1400</t>
  </si>
  <si>
    <r>
      <t xml:space="preserve">Цена, </t>
    </r>
    <r>
      <rPr>
        <b/>
        <sz val="11"/>
        <rFont val="Arial Cyr"/>
        <charset val="204"/>
      </rPr>
      <t>€**</t>
    </r>
  </si>
  <si>
    <r>
      <t xml:space="preserve">Ст-ть, </t>
    </r>
    <r>
      <rPr>
        <b/>
        <sz val="11"/>
        <rFont val="Arial Cyr"/>
        <charset val="204"/>
      </rPr>
      <t>€**</t>
    </r>
  </si>
  <si>
    <t>Комплект запирания</t>
  </si>
  <si>
    <t>2400.1 или 2400.2 ***</t>
  </si>
  <si>
    <t>Набор роликов</t>
  </si>
  <si>
    <t>2405/900</t>
  </si>
  <si>
    <t>2405/1100</t>
  </si>
  <si>
    <t>2405/1330</t>
  </si>
  <si>
    <t>2405/1650</t>
  </si>
  <si>
    <t>Направляющие и планки</t>
  </si>
  <si>
    <t>H=1401 - 2400</t>
  </si>
  <si>
    <t>Доп. угловая передача</t>
  </si>
  <si>
    <t>Указаны стандартные артикулы, цвет фурнитуры RAL 9010, максимальная нагрузка до 150 кг</t>
  </si>
  <si>
    <t>2400.1 - для левого открытия, 2400.2 - для правого открытия</t>
  </si>
  <si>
    <t>Возможны варианты наклонно-сдвижных конструкций с примыкающей глухой или распашной створкой.</t>
  </si>
  <si>
    <t>Группа номенклатуры</t>
  </si>
  <si>
    <t>Скидка, %</t>
  </si>
  <si>
    <t>ПО R5 с верт.шпинг</t>
  </si>
  <si>
    <t>ПО R5 с угл.перекл</t>
  </si>
  <si>
    <t>ПО R4 R</t>
  </si>
  <si>
    <t>ПО Incanto</t>
  </si>
  <si>
    <t>Anta5</t>
  </si>
  <si>
    <t>Поворотные</t>
  </si>
  <si>
    <t>Комбинированные</t>
  </si>
  <si>
    <t>Фрамуги интегрированные</t>
  </si>
  <si>
    <t>Фрамуги</t>
  </si>
  <si>
    <t>Наклонно-сдвижные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</si>
</sst>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3"/>
      <name val="Arial Cyr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  <font>
      <sz val="12"/>
      <name val="Arial Cyr"/>
      <charset val="204"/>
    </font>
    <font>
      <b/>
      <sz val="20"/>
      <name val="Arial Cyr"/>
      <charset val="204"/>
    </font>
    <font>
      <b/>
      <u/>
      <sz val="20"/>
      <name val="Arial Cyr"/>
      <charset val="204"/>
    </font>
    <font>
      <b/>
      <i/>
      <sz val="18"/>
      <name val="Arial Cyr"/>
      <family val="2"/>
      <charset val="204"/>
    </font>
    <font>
      <b/>
      <i/>
      <sz val="16"/>
      <name val="Arial Cyr"/>
      <family val="2"/>
      <charset val="204"/>
    </font>
    <font>
      <b/>
      <sz val="16"/>
      <name val="Verdana"/>
      <family val="2"/>
      <charset val="204"/>
    </font>
    <font>
      <b/>
      <vertAlign val="superscript"/>
      <sz val="12"/>
      <name val="Verdana"/>
      <family val="2"/>
      <charset val="204"/>
    </font>
    <font>
      <b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3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Arial Cyr"/>
      <family val="2"/>
      <charset val="204"/>
    </font>
    <font>
      <b/>
      <sz val="12"/>
      <color rgb="FFFF0000"/>
      <name val="Arial Cyr"/>
      <charset val="204"/>
    </font>
    <font>
      <b/>
      <sz val="10"/>
      <name val="Arial Cyr"/>
      <family val="2"/>
      <charset val="204"/>
    </font>
    <font>
      <i/>
      <sz val="14"/>
      <name val="Arial"/>
      <family val="2"/>
      <charset val="204"/>
    </font>
    <font>
      <i/>
      <sz val="14"/>
      <name val="Arial Cyr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i/>
      <sz val="14"/>
      <name val="Arial Cyr"/>
      <family val="2"/>
      <charset val="204"/>
    </font>
    <font>
      <b/>
      <sz val="2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3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u/>
      <sz val="12"/>
      <color indexed="12"/>
      <name val="Arial Cyr"/>
      <family val="2"/>
      <charset val="204"/>
    </font>
    <font>
      <b/>
      <u/>
      <sz val="16"/>
      <name val="Arial Cyr"/>
      <charset val="204"/>
    </font>
    <font>
      <sz val="22"/>
      <name val="Arial Cyr"/>
      <charset val="204"/>
    </font>
    <font>
      <sz val="20"/>
      <name val="Arial Cyr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8.25"/>
      <name val="Arial Cyr"/>
      <charset val="204"/>
    </font>
    <font>
      <b/>
      <u/>
      <sz val="11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/>
      <diagonal/>
    </border>
    <border>
      <left/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3"/>
      </bottom>
      <diagonal/>
    </border>
    <border>
      <left style="medium">
        <color indexed="63"/>
      </left>
      <right/>
      <top/>
      <bottom style="thin">
        <color indexed="63"/>
      </bottom>
      <diagonal/>
    </border>
    <border>
      <left style="medium">
        <color indexed="63"/>
      </left>
      <right style="medium">
        <color indexed="64"/>
      </right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/>
      <top style="medium">
        <color indexed="64"/>
      </top>
      <bottom style="medium">
        <color indexed="59"/>
      </bottom>
      <diagonal/>
    </border>
    <border>
      <left style="medium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1" fillId="0" borderId="0" xfId="2"/>
    <xf numFmtId="0" fontId="1" fillId="0" borderId="0" xfId="3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2" applyAlignment="1">
      <alignment horizontal="left" wrapText="1"/>
    </xf>
    <xf numFmtId="0" fontId="9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" fillId="0" borderId="4" xfId="2" applyBorder="1"/>
    <xf numFmtId="0" fontId="1" fillId="0" borderId="5" xfId="2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6" xfId="2" applyBorder="1" applyAlignment="1">
      <alignment horizontal="center"/>
    </xf>
    <xf numFmtId="0" fontId="1" fillId="0" borderId="4" xfId="2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" fillId="0" borderId="4" xfId="2" applyBorder="1" applyAlignment="1">
      <alignment vertical="center"/>
    </xf>
    <xf numFmtId="0" fontId="15" fillId="0" borderId="0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vertical="center"/>
    </xf>
    <xf numFmtId="0" fontId="15" fillId="2" borderId="18" xfId="2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2" fontId="18" fillId="0" borderId="0" xfId="2" applyNumberFormat="1" applyFont="1" applyBorder="1" applyAlignment="1">
      <alignment horizontal="center" vertical="center"/>
    </xf>
    <xf numFmtId="2" fontId="18" fillId="0" borderId="4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20" fillId="0" borderId="0" xfId="2" applyFont="1" applyBorder="1" applyAlignment="1">
      <alignment horizontal="center" vertical="center"/>
    </xf>
    <xf numFmtId="2" fontId="21" fillId="0" borderId="41" xfId="2" applyNumberFormat="1" applyFont="1" applyBorder="1" applyAlignment="1">
      <alignment horizontal="center"/>
    </xf>
    <xf numFmtId="2" fontId="21" fillId="0" borderId="0" xfId="2" applyNumberFormat="1" applyFont="1" applyBorder="1" applyAlignment="1">
      <alignment horizontal="center"/>
    </xf>
    <xf numFmtId="2" fontId="3" fillId="0" borderId="6" xfId="2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49" fontId="18" fillId="0" borderId="0" xfId="2" applyNumberFormat="1" applyFont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2" fontId="18" fillId="0" borderId="6" xfId="2" applyNumberFormat="1" applyFont="1" applyBorder="1" applyAlignment="1">
      <alignment horizontal="center" vertical="center"/>
    </xf>
    <xf numFmtId="2" fontId="18" fillId="0" borderId="51" xfId="2" applyNumberFormat="1" applyFont="1" applyBorder="1" applyAlignment="1">
      <alignment horizontal="center" vertical="center"/>
    </xf>
    <xf numFmtId="0" fontId="19" fillId="0" borderId="52" xfId="2" applyFont="1" applyBorder="1" applyAlignment="1">
      <alignment horizontal="center"/>
    </xf>
    <xf numFmtId="0" fontId="1" fillId="0" borderId="52" xfId="2" applyBorder="1" applyAlignment="1">
      <alignment horizontal="center"/>
    </xf>
    <xf numFmtId="0" fontId="18" fillId="0" borderId="52" xfId="2" applyFont="1" applyBorder="1" applyAlignment="1">
      <alignment horizontal="center" vertical="center"/>
    </xf>
    <xf numFmtId="2" fontId="18" fillId="0" borderId="52" xfId="2" applyNumberFormat="1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2" fontId="18" fillId="0" borderId="54" xfId="2" applyNumberFormat="1" applyFont="1" applyBorder="1" applyAlignment="1">
      <alignment horizontal="center" vertical="center"/>
    </xf>
    <xf numFmtId="49" fontId="16" fillId="2" borderId="57" xfId="2" applyNumberFormat="1" applyFont="1" applyFill="1" applyBorder="1" applyAlignment="1">
      <alignment horizontal="center" vertical="center"/>
    </xf>
    <xf numFmtId="49" fontId="16" fillId="2" borderId="58" xfId="2" applyNumberFormat="1" applyFont="1" applyFill="1" applyBorder="1" applyAlignment="1">
      <alignment horizontal="center" vertical="center"/>
    </xf>
    <xf numFmtId="49" fontId="16" fillId="2" borderId="59" xfId="2" applyNumberFormat="1" applyFont="1" applyFill="1" applyBorder="1" applyAlignment="1">
      <alignment horizontal="center" vertical="center"/>
    </xf>
    <xf numFmtId="49" fontId="15" fillId="2" borderId="60" xfId="2" applyNumberFormat="1" applyFont="1" applyFill="1" applyBorder="1" applyAlignment="1">
      <alignment horizontal="center" vertical="center"/>
    </xf>
    <xf numFmtId="49" fontId="15" fillId="2" borderId="3" xfId="2" applyNumberFormat="1" applyFont="1" applyFill="1" applyBorder="1" applyAlignment="1">
      <alignment horizontal="center" vertical="center"/>
    </xf>
    <xf numFmtId="49" fontId="15" fillId="0" borderId="0" xfId="2" applyNumberFormat="1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9" fillId="0" borderId="26" xfId="2" applyNumberFormat="1" applyFont="1" applyBorder="1" applyAlignment="1">
      <alignment horizontal="center"/>
    </xf>
    <xf numFmtId="49" fontId="18" fillId="0" borderId="30" xfId="2" applyNumberFormat="1" applyFont="1" applyBorder="1" applyAlignment="1">
      <alignment horizontal="center"/>
    </xf>
    <xf numFmtId="49" fontId="18" fillId="0" borderId="63" xfId="2" applyNumberFormat="1" applyFont="1" applyBorder="1" applyAlignment="1">
      <alignment horizontal="center"/>
    </xf>
    <xf numFmtId="2" fontId="19" fillId="0" borderId="64" xfId="3" applyNumberFormat="1" applyFont="1" applyBorder="1" applyAlignment="1">
      <alignment horizontal="center"/>
    </xf>
    <xf numFmtId="2" fontId="19" fillId="0" borderId="22" xfId="3" applyNumberFormat="1" applyFont="1" applyBorder="1" applyAlignment="1">
      <alignment horizontal="center"/>
    </xf>
    <xf numFmtId="2" fontId="19" fillId="0" borderId="0" xfId="3" applyNumberFormat="1" applyFont="1" applyBorder="1" applyAlignment="1">
      <alignment horizontal="center"/>
    </xf>
    <xf numFmtId="0" fontId="19" fillId="0" borderId="8" xfId="2" applyNumberFormat="1" applyFont="1" applyBorder="1" applyAlignment="1">
      <alignment horizontal="center"/>
    </xf>
    <xf numFmtId="49" fontId="18" fillId="0" borderId="67" xfId="2" applyNumberFormat="1" applyFont="1" applyBorder="1" applyAlignment="1">
      <alignment horizontal="center"/>
    </xf>
    <xf numFmtId="0" fontId="19" fillId="0" borderId="70" xfId="2" applyNumberFormat="1" applyFont="1" applyBorder="1" applyAlignment="1">
      <alignment horizontal="center"/>
    </xf>
    <xf numFmtId="49" fontId="18" fillId="0" borderId="71" xfId="2" applyNumberFormat="1" applyFont="1" applyBorder="1" applyAlignment="1">
      <alignment horizontal="center"/>
    </xf>
    <xf numFmtId="49" fontId="18" fillId="0" borderId="72" xfId="2" applyNumberFormat="1" applyFont="1" applyBorder="1" applyAlignment="1">
      <alignment horizontal="center"/>
    </xf>
    <xf numFmtId="2" fontId="19" fillId="0" borderId="73" xfId="3" applyNumberFormat="1" applyFont="1" applyBorder="1" applyAlignment="1">
      <alignment horizontal="center"/>
    </xf>
    <xf numFmtId="2" fontId="19" fillId="0" borderId="29" xfId="3" applyNumberFormat="1" applyFont="1" applyBorder="1" applyAlignment="1">
      <alignment horizontal="center"/>
    </xf>
    <xf numFmtId="0" fontId="19" fillId="0" borderId="71" xfId="2" applyNumberFormat="1" applyFont="1" applyBorder="1" applyAlignment="1">
      <alignment horizontal="center"/>
    </xf>
    <xf numFmtId="0" fontId="19" fillId="0" borderId="72" xfId="2" applyNumberFormat="1" applyFont="1" applyBorder="1" applyAlignment="1">
      <alignment horizontal="center"/>
    </xf>
    <xf numFmtId="0" fontId="19" fillId="0" borderId="70" xfId="2" applyFont="1" applyBorder="1" applyAlignment="1">
      <alignment horizontal="center"/>
    </xf>
    <xf numFmtId="0" fontId="19" fillId="0" borderId="77" xfId="2" applyFont="1" applyBorder="1" applyAlignment="1">
      <alignment horizontal="center"/>
    </xf>
    <xf numFmtId="0" fontId="19" fillId="0" borderId="78" xfId="2" applyNumberFormat="1" applyFont="1" applyBorder="1" applyAlignment="1">
      <alignment horizontal="center"/>
    </xf>
    <xf numFmtId="49" fontId="18" fillId="0" borderId="78" xfId="2" applyNumberFormat="1" applyFont="1" applyBorder="1" applyAlignment="1">
      <alignment horizontal="center"/>
    </xf>
    <xf numFmtId="49" fontId="18" fillId="0" borderId="79" xfId="2" applyNumberFormat="1" applyFont="1" applyBorder="1" applyAlignment="1">
      <alignment horizontal="center"/>
    </xf>
    <xf numFmtId="2" fontId="19" fillId="0" borderId="80" xfId="3" applyNumberFormat="1" applyFont="1" applyBorder="1" applyAlignment="1">
      <alignment horizontal="center"/>
    </xf>
    <xf numFmtId="0" fontId="19" fillId="0" borderId="79" xfId="2" applyNumberFormat="1" applyFont="1" applyBorder="1" applyAlignment="1">
      <alignment horizontal="center"/>
    </xf>
    <xf numFmtId="49" fontId="19" fillId="0" borderId="0" xfId="2" applyNumberFormat="1" applyFont="1" applyBorder="1" applyAlignment="1">
      <alignment horizontal="center"/>
    </xf>
    <xf numFmtId="49" fontId="0" fillId="0" borderId="0" xfId="2" applyNumberFormat="1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center"/>
    </xf>
    <xf numFmtId="49" fontId="19" fillId="0" borderId="4" xfId="2" applyNumberFormat="1" applyFont="1" applyBorder="1" applyAlignment="1">
      <alignment horizontal="center"/>
    </xf>
    <xf numFmtId="0" fontId="1" fillId="0" borderId="0" xfId="2" applyBorder="1" applyAlignment="1">
      <alignment vertical="center"/>
    </xf>
    <xf numFmtId="49" fontId="1" fillId="0" borderId="0" xfId="2" applyNumberFormat="1" applyBorder="1" applyAlignment="1">
      <alignment vertical="center"/>
    </xf>
    <xf numFmtId="0" fontId="1" fillId="0" borderId="0" xfId="2" applyBorder="1"/>
    <xf numFmtId="0" fontId="24" fillId="0" borderId="0" xfId="3" applyFont="1" applyBorder="1"/>
    <xf numFmtId="0" fontId="25" fillId="0" borderId="0" xfId="3" applyFont="1" applyBorder="1"/>
    <xf numFmtId="0" fontId="24" fillId="0" borderId="0" xfId="3" applyFont="1"/>
    <xf numFmtId="0" fontId="25" fillId="0" borderId="0" xfId="3" applyFont="1"/>
    <xf numFmtId="0" fontId="25" fillId="0" borderId="0" xfId="2" applyFont="1" applyBorder="1"/>
    <xf numFmtId="0" fontId="25" fillId="0" borderId="0" xfId="2" applyFont="1" applyBorder="1" applyAlignment="1">
      <alignment horizontal="right"/>
    </xf>
    <xf numFmtId="0" fontId="25" fillId="0" borderId="0" xfId="2" applyFont="1"/>
    <xf numFmtId="0" fontId="1" fillId="0" borderId="0" xfId="3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10" fillId="0" borderId="0" xfId="3" applyFont="1" applyBorder="1" applyAlignment="1">
      <alignment horizontal="left" wrapText="1"/>
    </xf>
    <xf numFmtId="0" fontId="11" fillId="0" borderId="0" xfId="3" applyFont="1" applyBorder="1" applyAlignment="1">
      <alignment horizontal="center" vertical="center"/>
    </xf>
    <xf numFmtId="0" fontId="1" fillId="0" borderId="0" xfId="3" applyAlignment="1">
      <alignment vertical="center"/>
    </xf>
    <xf numFmtId="0" fontId="1" fillId="0" borderId="4" xfId="3" applyBorder="1"/>
    <xf numFmtId="0" fontId="1" fillId="0" borderId="5" xfId="3" applyBorder="1" applyAlignment="1">
      <alignment horizontal="center"/>
    </xf>
    <xf numFmtId="0" fontId="1" fillId="0" borderId="0" xfId="3" applyBorder="1" applyAlignment="1">
      <alignment horizontal="center"/>
    </xf>
    <xf numFmtId="0" fontId="1" fillId="0" borderId="4" xfId="3" applyBorder="1" applyAlignment="1">
      <alignment horizontal="center"/>
    </xf>
    <xf numFmtId="0" fontId="13" fillId="0" borderId="5" xfId="3" applyFont="1" applyBorder="1" applyAlignment="1">
      <alignment horizontal="center"/>
    </xf>
    <xf numFmtId="0" fontId="13" fillId="0" borderId="0" xfId="3" applyFont="1" applyBorder="1" applyAlignment="1">
      <alignment horizontal="center"/>
    </xf>
    <xf numFmtId="0" fontId="13" fillId="0" borderId="4" xfId="3" applyFont="1" applyBorder="1" applyAlignment="1">
      <alignment horizontal="center"/>
    </xf>
    <xf numFmtId="0" fontId="26" fillId="0" borderId="4" xfId="3" applyFont="1" applyBorder="1" applyAlignment="1">
      <alignment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4" xfId="3" applyFont="1" applyBorder="1"/>
    <xf numFmtId="2" fontId="29" fillId="0" borderId="0" xfId="3" applyNumberFormat="1" applyFont="1" applyBorder="1" applyAlignment="1">
      <alignment horizontal="center" vertical="center"/>
    </xf>
    <xf numFmtId="2" fontId="29" fillId="0" borderId="4" xfId="3" applyNumberFormat="1" applyFont="1" applyBorder="1" applyAlignment="1">
      <alignment horizontal="center" vertical="center"/>
    </xf>
    <xf numFmtId="0" fontId="28" fillId="0" borderId="32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2" fontId="32" fillId="0" borderId="41" xfId="3" applyNumberFormat="1" applyFont="1" applyBorder="1" applyAlignment="1">
      <alignment horizontal="center"/>
    </xf>
    <xf numFmtId="2" fontId="32" fillId="0" borderId="0" xfId="3" applyNumberFormat="1" applyFont="1" applyBorder="1" applyAlignment="1">
      <alignment horizontal="center"/>
    </xf>
    <xf numFmtId="2" fontId="33" fillId="0" borderId="0" xfId="3" applyNumberFormat="1" applyFont="1" applyBorder="1" applyAlignment="1">
      <alignment horizontal="center"/>
    </xf>
    <xf numFmtId="0" fontId="28" fillId="0" borderId="44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26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center"/>
    </xf>
    <xf numFmtId="0" fontId="34" fillId="0" borderId="4" xfId="3" applyFont="1" applyBorder="1" applyAlignment="1">
      <alignment horizontal="center" vertical="center" wrapText="1"/>
    </xf>
    <xf numFmtId="2" fontId="29" fillId="0" borderId="54" xfId="3" applyNumberFormat="1" applyFont="1" applyBorder="1" applyAlignment="1">
      <alignment horizontal="center" vertical="center"/>
    </xf>
    <xf numFmtId="49" fontId="34" fillId="2" borderId="57" xfId="3" applyNumberFormat="1" applyFont="1" applyFill="1" applyBorder="1" applyAlignment="1">
      <alignment horizontal="center" vertical="center"/>
    </xf>
    <xf numFmtId="49" fontId="34" fillId="2" borderId="58" xfId="3" applyNumberFormat="1" applyFont="1" applyFill="1" applyBorder="1" applyAlignment="1">
      <alignment horizontal="center" vertical="center"/>
    </xf>
    <xf numFmtId="49" fontId="34" fillId="2" borderId="59" xfId="3" applyNumberFormat="1" applyFont="1" applyFill="1" applyBorder="1" applyAlignment="1">
      <alignment horizontal="center" vertical="center"/>
    </xf>
    <xf numFmtId="49" fontId="27" fillId="0" borderId="0" xfId="3" applyNumberFormat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30" fillId="0" borderId="26" xfId="3" applyNumberFormat="1" applyFont="1" applyBorder="1" applyAlignment="1">
      <alignment horizontal="center"/>
    </xf>
    <xf numFmtId="49" fontId="29" fillId="0" borderId="30" xfId="3" applyNumberFormat="1" applyFont="1" applyBorder="1" applyAlignment="1">
      <alignment horizontal="center"/>
    </xf>
    <xf numFmtId="49" fontId="29" fillId="0" borderId="63" xfId="3" applyNumberFormat="1" applyFont="1" applyBorder="1" applyAlignment="1">
      <alignment horizontal="center"/>
    </xf>
    <xf numFmtId="2" fontId="30" fillId="0" borderId="0" xfId="3" applyNumberFormat="1" applyFont="1" applyBorder="1" applyAlignment="1">
      <alignment horizontal="center"/>
    </xf>
    <xf numFmtId="0" fontId="30" fillId="0" borderId="70" xfId="3" applyNumberFormat="1" applyFont="1" applyBorder="1" applyAlignment="1">
      <alignment horizontal="center"/>
    </xf>
    <xf numFmtId="49" fontId="29" fillId="0" borderId="71" xfId="3" applyNumberFormat="1" applyFont="1" applyBorder="1" applyAlignment="1">
      <alignment horizontal="center"/>
    </xf>
    <xf numFmtId="49" fontId="29" fillId="0" borderId="72" xfId="3" applyNumberFormat="1" applyFont="1" applyBorder="1" applyAlignment="1">
      <alignment horizontal="center"/>
    </xf>
    <xf numFmtId="0" fontId="30" fillId="0" borderId="71" xfId="3" applyNumberFormat="1" applyFont="1" applyBorder="1" applyAlignment="1">
      <alignment horizontal="center"/>
    </xf>
    <xf numFmtId="0" fontId="30" fillId="0" borderId="72" xfId="3" applyNumberFormat="1" applyFont="1" applyBorder="1" applyAlignment="1">
      <alignment horizontal="center"/>
    </xf>
    <xf numFmtId="0" fontId="30" fillId="0" borderId="70" xfId="3" applyFont="1" applyBorder="1" applyAlignment="1">
      <alignment horizontal="center"/>
    </xf>
    <xf numFmtId="0" fontId="30" fillId="0" borderId="77" xfId="3" applyFont="1" applyBorder="1" applyAlignment="1">
      <alignment horizontal="center"/>
    </xf>
    <xf numFmtId="0" fontId="30" fillId="0" borderId="78" xfId="3" applyNumberFormat="1" applyFont="1" applyBorder="1" applyAlignment="1">
      <alignment horizontal="center"/>
    </xf>
    <xf numFmtId="49" fontId="29" fillId="0" borderId="78" xfId="3" applyNumberFormat="1" applyFont="1" applyBorder="1" applyAlignment="1">
      <alignment horizontal="center"/>
    </xf>
    <xf numFmtId="49" fontId="29" fillId="0" borderId="79" xfId="3" applyNumberFormat="1" applyFont="1" applyBorder="1" applyAlignment="1">
      <alignment horizontal="center"/>
    </xf>
    <xf numFmtId="0" fontId="30" fillId="0" borderId="79" xfId="3" applyNumberFormat="1" applyFont="1" applyBorder="1" applyAlignment="1">
      <alignment horizontal="center"/>
    </xf>
    <xf numFmtId="49" fontId="30" fillId="0" borderId="0" xfId="3" applyNumberFormat="1" applyFont="1" applyBorder="1" applyAlignment="1">
      <alignment horizontal="center"/>
    </xf>
    <xf numFmtId="49" fontId="26" fillId="0" borderId="0" xfId="3" applyNumberFormat="1" applyFont="1" applyBorder="1" applyAlignment="1">
      <alignment horizontal="center" vertical="center" wrapText="1"/>
    </xf>
    <xf numFmtId="0" fontId="30" fillId="0" borderId="0" xfId="3" applyNumberFormat="1" applyFont="1" applyBorder="1" applyAlignment="1">
      <alignment horizontal="center"/>
    </xf>
    <xf numFmtId="49" fontId="29" fillId="0" borderId="0" xfId="3" applyNumberFormat="1" applyFont="1" applyBorder="1" applyAlignment="1">
      <alignment horizontal="center"/>
    </xf>
    <xf numFmtId="49" fontId="30" fillId="0" borderId="1" xfId="3" applyNumberFormat="1" applyFont="1" applyBorder="1" applyAlignment="1">
      <alignment horizontal="center"/>
    </xf>
    <xf numFmtId="49" fontId="30" fillId="0" borderId="2" xfId="3" applyNumberFormat="1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0" fillId="0" borderId="2" xfId="3" applyNumberFormat="1" applyFont="1" applyBorder="1" applyAlignment="1">
      <alignment horizontal="center"/>
    </xf>
    <xf numFmtId="0" fontId="30" fillId="0" borderId="3" xfId="3" applyNumberFormat="1" applyFont="1" applyBorder="1" applyAlignment="1">
      <alignment horizontal="center"/>
    </xf>
    <xf numFmtId="0" fontId="26" fillId="0" borderId="0" xfId="3" applyFont="1" applyBorder="1" applyAlignment="1">
      <alignment vertical="center"/>
    </xf>
    <xf numFmtId="49" fontId="26" fillId="0" borderId="0" xfId="3" applyNumberFormat="1" applyFont="1" applyBorder="1" applyAlignment="1">
      <alignment vertical="center"/>
    </xf>
    <xf numFmtId="0" fontId="26" fillId="0" borderId="0" xfId="3" applyFont="1" applyBorder="1"/>
    <xf numFmtId="0" fontId="24" fillId="0" borderId="0" xfId="3" applyFont="1" applyAlignment="1">
      <alignment horizontal="right"/>
    </xf>
    <xf numFmtId="0" fontId="26" fillId="0" borderId="0" xfId="3" applyFont="1"/>
    <xf numFmtId="0" fontId="2" fillId="0" borderId="0" xfId="1" applyFont="1" applyBorder="1" applyAlignment="1"/>
    <xf numFmtId="0" fontId="35" fillId="0" borderId="0" xfId="5"/>
    <xf numFmtId="0" fontId="6" fillId="0" borderId="0" xfId="1" applyFont="1" applyAlignment="1"/>
    <xf numFmtId="0" fontId="7" fillId="0" borderId="0" xfId="3" applyFont="1" applyAlignment="1"/>
    <xf numFmtId="0" fontId="36" fillId="0" borderId="0" xfId="5" applyFont="1" applyAlignment="1">
      <alignment vertical="center"/>
    </xf>
    <xf numFmtId="0" fontId="35" fillId="2" borderId="51" xfId="5" applyFill="1" applyBorder="1"/>
    <xf numFmtId="0" fontId="35" fillId="2" borderId="4" xfId="5" applyFill="1" applyBorder="1"/>
    <xf numFmtId="0" fontId="39" fillId="0" borderId="0" xfId="5" applyFont="1"/>
    <xf numFmtId="0" fontId="15" fillId="2" borderId="90" xfId="2" applyFont="1" applyFill="1" applyBorder="1" applyAlignment="1">
      <alignment horizontal="center" vertical="center"/>
    </xf>
    <xf numFmtId="0" fontId="15" fillId="2" borderId="91" xfId="2" applyFont="1" applyFill="1" applyBorder="1" applyAlignment="1">
      <alignment horizontal="center" vertical="center"/>
    </xf>
    <xf numFmtId="0" fontId="39" fillId="0" borderId="85" xfId="5" applyFont="1" applyBorder="1" applyAlignment="1">
      <alignment horizontal="center"/>
    </xf>
    <xf numFmtId="0" fontId="39" fillId="0" borderId="94" xfId="5" applyFont="1" applyBorder="1" applyAlignment="1">
      <alignment horizontal="center"/>
    </xf>
    <xf numFmtId="0" fontId="39" fillId="0" borderId="97" xfId="5" applyFont="1" applyBorder="1" applyAlignment="1">
      <alignment horizontal="center"/>
    </xf>
    <xf numFmtId="0" fontId="39" fillId="0" borderId="89" xfId="5" applyFont="1" applyBorder="1" applyAlignment="1">
      <alignment horizontal="center"/>
    </xf>
    <xf numFmtId="0" fontId="39" fillId="0" borderId="92" xfId="5" applyFont="1" applyBorder="1" applyAlignment="1">
      <alignment horizont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2" fontId="38" fillId="0" borderId="52" xfId="5" applyNumberFormat="1" applyFont="1" applyBorder="1" applyAlignment="1">
      <alignment horizontal="center"/>
    </xf>
    <xf numFmtId="2" fontId="41" fillId="0" borderId="102" xfId="5" applyNumberFormat="1" applyFont="1" applyBorder="1" applyAlignment="1">
      <alignment horizontal="center"/>
    </xf>
    <xf numFmtId="2" fontId="41" fillId="3" borderId="102" xfId="5" applyNumberFormat="1" applyFont="1" applyFill="1" applyBorder="1" applyAlignment="1">
      <alignment horizontal="center"/>
    </xf>
    <xf numFmtId="0" fontId="39" fillId="0" borderId="4" xfId="5" applyFont="1" applyBorder="1" applyAlignment="1">
      <alignment horizontal="center"/>
    </xf>
    <xf numFmtId="0" fontId="39" fillId="0" borderId="0" xfId="5" applyFont="1" applyBorder="1" applyAlignment="1">
      <alignment horizontal="center"/>
    </xf>
    <xf numFmtId="2" fontId="38" fillId="0" borderId="0" xfId="5" applyNumberFormat="1" applyFont="1" applyBorder="1" applyAlignment="1">
      <alignment horizontal="center"/>
    </xf>
    <xf numFmtId="2" fontId="38" fillId="0" borderId="6" xfId="5" applyNumberFormat="1" applyFont="1" applyBorder="1" applyAlignment="1">
      <alignment horizontal="center"/>
    </xf>
    <xf numFmtId="0" fontId="35" fillId="0" borderId="4" xfId="5" applyBorder="1"/>
    <xf numFmtId="0" fontId="35" fillId="0" borderId="0" xfId="5" applyBorder="1"/>
    <xf numFmtId="0" fontId="35" fillId="0" borderId="6" xfId="5" applyBorder="1"/>
    <xf numFmtId="0" fontId="35" fillId="0" borderId="51" xfId="5" applyBorder="1" applyAlignment="1">
      <alignment horizontal="center"/>
    </xf>
    <xf numFmtId="0" fontId="35" fillId="0" borderId="52" xfId="5" applyBorder="1" applyAlignment="1">
      <alignment horizontal="center"/>
    </xf>
    <xf numFmtId="2" fontId="23" fillId="0" borderId="52" xfId="5" applyNumberFormat="1" applyFont="1" applyBorder="1" applyAlignment="1">
      <alignment horizontal="center"/>
    </xf>
    <xf numFmtId="0" fontId="35" fillId="0" borderId="0" xfId="5" applyBorder="1" applyAlignment="1">
      <alignment horizontal="center"/>
    </xf>
    <xf numFmtId="0" fontId="35" fillId="0" borderId="4" xfId="5" applyBorder="1" applyAlignment="1">
      <alignment horizontal="center"/>
    </xf>
    <xf numFmtId="2" fontId="23" fillId="0" borderId="0" xfId="5" applyNumberFormat="1" applyFont="1" applyBorder="1" applyAlignment="1">
      <alignment horizontal="center"/>
    </xf>
    <xf numFmtId="2" fontId="23" fillId="0" borderId="6" xfId="5" applyNumberFormat="1" applyFont="1" applyBorder="1" applyAlignment="1">
      <alignment horizontal="center"/>
    </xf>
    <xf numFmtId="0" fontId="35" fillId="0" borderId="53" xfId="5" applyBorder="1"/>
    <xf numFmtId="0" fontId="35" fillId="0" borderId="54" xfId="5" applyBorder="1"/>
    <xf numFmtId="0" fontId="35" fillId="0" borderId="18" xfId="5" applyBorder="1"/>
    <xf numFmtId="0" fontId="42" fillId="0" borderId="0" xfId="5" applyFont="1" applyAlignment="1">
      <alignment horizontal="right" vertical="center"/>
    </xf>
    <xf numFmtId="0" fontId="38" fillId="2" borderId="108" xfId="5" applyFont="1" applyFill="1" applyBorder="1" applyAlignment="1">
      <alignment horizontal="center"/>
    </xf>
    <xf numFmtId="0" fontId="38" fillId="2" borderId="93" xfId="5" applyFont="1" applyFill="1" applyBorder="1" applyAlignment="1">
      <alignment horizontal="center"/>
    </xf>
    <xf numFmtId="0" fontId="15" fillId="2" borderId="93" xfId="2" applyFont="1" applyFill="1" applyBorder="1" applyAlignment="1">
      <alignment horizontal="center" vertical="center"/>
    </xf>
    <xf numFmtId="0" fontId="15" fillId="2" borderId="109" xfId="2" applyFont="1" applyFill="1" applyBorder="1" applyAlignment="1">
      <alignment horizontal="center" vertical="center"/>
    </xf>
    <xf numFmtId="0" fontId="39" fillId="0" borderId="112" xfId="5" applyFont="1" applyBorder="1" applyAlignment="1">
      <alignment horizontal="center"/>
    </xf>
    <xf numFmtId="2" fontId="41" fillId="0" borderId="17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 vertical="center"/>
    </xf>
    <xf numFmtId="0" fontId="6" fillId="0" borderId="95" xfId="5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0" fontId="6" fillId="0" borderId="93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45" fillId="0" borderId="0" xfId="5" applyFont="1"/>
    <xf numFmtId="0" fontId="44" fillId="2" borderId="90" xfId="2" applyFont="1" applyFill="1" applyBorder="1" applyAlignment="1">
      <alignment horizontal="center" vertical="center"/>
    </xf>
    <xf numFmtId="0" fontId="44" fillId="2" borderId="91" xfId="2" applyFont="1" applyFill="1" applyBorder="1" applyAlignment="1">
      <alignment horizontal="center" vertical="center"/>
    </xf>
    <xf numFmtId="0" fontId="45" fillId="0" borderId="85" xfId="5" applyFont="1" applyBorder="1" applyAlignment="1">
      <alignment horizontal="center"/>
    </xf>
    <xf numFmtId="0" fontId="45" fillId="0" borderId="94" xfId="5" applyFont="1" applyBorder="1" applyAlignment="1">
      <alignment horizontal="center"/>
    </xf>
    <xf numFmtId="0" fontId="45" fillId="0" borderId="97" xfId="5" applyFont="1" applyBorder="1" applyAlignment="1">
      <alignment horizontal="center"/>
    </xf>
    <xf numFmtId="0" fontId="45" fillId="0" borderId="89" xfId="5" applyFont="1" applyBorder="1" applyAlignment="1">
      <alignment horizontal="center"/>
    </xf>
    <xf numFmtId="0" fontId="45" fillId="0" borderId="92" xfId="5" applyFont="1" applyBorder="1" applyAlignment="1">
      <alignment horizontal="center"/>
    </xf>
    <xf numFmtId="0" fontId="45" fillId="0" borderId="51" xfId="5" applyFont="1" applyBorder="1" applyAlignment="1">
      <alignment horizontal="center"/>
    </xf>
    <xf numFmtId="0" fontId="45" fillId="0" borderId="52" xfId="5" applyFont="1" applyBorder="1" applyAlignment="1">
      <alignment horizontal="center"/>
    </xf>
    <xf numFmtId="2" fontId="43" fillId="0" borderId="52" xfId="5" applyNumberFormat="1" applyFont="1" applyBorder="1" applyAlignment="1">
      <alignment horizontal="center"/>
    </xf>
    <xf numFmtId="2" fontId="43" fillId="0" borderId="102" xfId="5" applyNumberFormat="1" applyFont="1" applyBorder="1" applyAlignment="1">
      <alignment horizontal="center"/>
    </xf>
    <xf numFmtId="2" fontId="43" fillId="3" borderId="102" xfId="5" applyNumberFormat="1" applyFont="1" applyFill="1" applyBorder="1" applyAlignment="1">
      <alignment horizontal="center"/>
    </xf>
    <xf numFmtId="0" fontId="45" fillId="0" borderId="4" xfId="5" applyFont="1" applyBorder="1" applyAlignment="1">
      <alignment horizontal="center"/>
    </xf>
    <xf numFmtId="0" fontId="45" fillId="0" borderId="0" xfId="5" applyFont="1" applyBorder="1" applyAlignment="1">
      <alignment horizontal="center"/>
    </xf>
    <xf numFmtId="2" fontId="43" fillId="0" borderId="0" xfId="5" applyNumberFormat="1" applyFont="1" applyBorder="1" applyAlignment="1">
      <alignment horizontal="center"/>
    </xf>
    <xf numFmtId="2" fontId="43" fillId="0" borderId="6" xfId="5" applyNumberFormat="1" applyFont="1" applyBorder="1" applyAlignment="1">
      <alignment horizontal="center"/>
    </xf>
    <xf numFmtId="0" fontId="45" fillId="0" borderId="4" xfId="5" applyFont="1" applyBorder="1"/>
    <xf numFmtId="0" fontId="45" fillId="0" borderId="0" xfId="5" applyFont="1" applyBorder="1"/>
    <xf numFmtId="0" fontId="45" fillId="0" borderId="6" xfId="5" applyFont="1" applyBorder="1"/>
    <xf numFmtId="0" fontId="45" fillId="0" borderId="53" xfId="5" applyFont="1" applyBorder="1"/>
    <xf numFmtId="0" fontId="45" fillId="0" borderId="54" xfId="5" applyFont="1" applyBorder="1"/>
    <xf numFmtId="0" fontId="45" fillId="0" borderId="18" xfId="5" applyFont="1" applyBorder="1"/>
    <xf numFmtId="0" fontId="45" fillId="0" borderId="0" xfId="5" applyFont="1" applyAlignment="1">
      <alignment horizontal="right" vertical="center"/>
    </xf>
    <xf numFmtId="0" fontId="20" fillId="0" borderId="0" xfId="5" applyFont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46" fillId="0" borderId="0" xfId="4" applyFont="1" applyAlignment="1" applyProtection="1">
      <alignment horizontal="center" vertical="center" wrapText="1"/>
    </xf>
    <xf numFmtId="0" fontId="2" fillId="0" borderId="0" xfId="5" applyFont="1" applyAlignment="1">
      <alignment horizontal="center"/>
    </xf>
    <xf numFmtId="2" fontId="35" fillId="0" borderId="0" xfId="5" applyNumberFormat="1"/>
    <xf numFmtId="0" fontId="35" fillId="0" borderId="84" xfId="5" applyBorder="1"/>
    <xf numFmtId="0" fontId="35" fillId="0" borderId="88" xfId="5" applyBorder="1"/>
    <xf numFmtId="0" fontId="50" fillId="0" borderId="0" xfId="5" applyFont="1" applyBorder="1" applyAlignment="1">
      <alignment horizontal="center"/>
    </xf>
    <xf numFmtId="0" fontId="6" fillId="0" borderId="0" xfId="5" applyFont="1" applyBorder="1"/>
    <xf numFmtId="0" fontId="6" fillId="0" borderId="0" xfId="5" applyFont="1"/>
    <xf numFmtId="0" fontId="6" fillId="0" borderId="106" xfId="5" applyFont="1" applyBorder="1" applyAlignment="1">
      <alignment horizontal="center"/>
    </xf>
    <xf numFmtId="2" fontId="6" fillId="0" borderId="106" xfId="5" applyNumberFormat="1" applyFont="1" applyBorder="1" applyAlignment="1">
      <alignment horizontal="center"/>
    </xf>
    <xf numFmtId="2" fontId="6" fillId="0" borderId="118" xfId="5" applyNumberFormat="1" applyFont="1" applyBorder="1" applyAlignment="1">
      <alignment horizontal="center"/>
    </xf>
    <xf numFmtId="164" fontId="6" fillId="0" borderId="0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2" fontId="6" fillId="0" borderId="96" xfId="5" applyNumberFormat="1" applyFont="1" applyBorder="1" applyAlignment="1">
      <alignment horizontal="center"/>
    </xf>
    <xf numFmtId="0" fontId="6" fillId="0" borderId="119" xfId="5" applyFont="1" applyBorder="1" applyAlignment="1">
      <alignment horizontal="center" vertical="center"/>
    </xf>
    <xf numFmtId="2" fontId="6" fillId="0" borderId="96" xfId="5" applyNumberFormat="1" applyFont="1" applyBorder="1" applyAlignment="1">
      <alignment horizontal="center" vertical="center"/>
    </xf>
    <xf numFmtId="2" fontId="6" fillId="0" borderId="93" xfId="5" applyNumberFormat="1" applyFont="1" applyBorder="1" applyAlignment="1">
      <alignment horizontal="center"/>
    </xf>
    <xf numFmtId="2" fontId="6" fillId="0" borderId="109" xfId="5" applyNumberFormat="1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 textRotation="90"/>
    </xf>
    <xf numFmtId="0" fontId="39" fillId="0" borderId="99" xfId="5" applyFont="1" applyBorder="1"/>
    <xf numFmtId="0" fontId="39" fillId="0" borderId="0" xfId="5" applyFont="1" applyBorder="1"/>
    <xf numFmtId="2" fontId="39" fillId="0" borderId="0" xfId="5" applyNumberFormat="1" applyFont="1" applyBorder="1"/>
    <xf numFmtId="2" fontId="20" fillId="0" borderId="17" xfId="5" applyNumberFormat="1" applyFont="1" applyBorder="1" applyAlignment="1">
      <alignment horizontal="center"/>
    </xf>
    <xf numFmtId="0" fontId="39" fillId="0" borderId="4" xfId="5" applyFont="1" applyBorder="1"/>
    <xf numFmtId="0" fontId="6" fillId="0" borderId="99" xfId="5" applyFont="1" applyBorder="1" applyAlignment="1"/>
    <xf numFmtId="0" fontId="6" fillId="0" borderId="0" xfId="5" applyFont="1" applyBorder="1" applyAlignment="1"/>
    <xf numFmtId="2" fontId="39" fillId="0" borderId="6" xfId="5" applyNumberFormat="1" applyFont="1" applyBorder="1"/>
    <xf numFmtId="0" fontId="6" fillId="0" borderId="6" xfId="5" applyFont="1" applyBorder="1" applyAlignment="1">
      <alignment horizontal="center" vertical="center" wrapText="1"/>
    </xf>
    <xf numFmtId="0" fontId="49" fillId="0" borderId="53" xfId="5" applyFont="1" applyBorder="1" applyAlignment="1">
      <alignment horizontal="center" vertical="center" textRotation="90"/>
    </xf>
    <xf numFmtId="0" fontId="39" fillId="0" borderId="100" xfId="5" applyFont="1" applyBorder="1"/>
    <xf numFmtId="0" fontId="39" fillId="0" borderId="54" xfId="5" applyFont="1" applyBorder="1"/>
    <xf numFmtId="2" fontId="39" fillId="0" borderId="54" xfId="5" applyNumberFormat="1" applyFont="1" applyBorder="1"/>
    <xf numFmtId="2" fontId="39" fillId="0" borderId="18" xfId="5" applyNumberFormat="1" applyFont="1" applyBorder="1"/>
    <xf numFmtId="0" fontId="6" fillId="0" borderId="93" xfId="5" applyFont="1" applyBorder="1" applyAlignment="1">
      <alignment horizontal="center"/>
    </xf>
    <xf numFmtId="2" fontId="20" fillId="0" borderId="102" xfId="5" applyNumberFormat="1" applyFont="1" applyBorder="1" applyAlignment="1">
      <alignment horizontal="center"/>
    </xf>
    <xf numFmtId="0" fontId="49" fillId="0" borderId="0" xfId="5" applyFont="1" applyBorder="1" applyAlignment="1">
      <alignment horizontal="center" vertical="center" textRotation="90"/>
    </xf>
    <xf numFmtId="0" fontId="39" fillId="0" borderId="0" xfId="5" applyFont="1" applyAlignment="1">
      <alignment horizontal="right" vertical="center"/>
    </xf>
    <xf numFmtId="0" fontId="39" fillId="0" borderId="0" xfId="5" applyFont="1" applyAlignment="1">
      <alignment vertical="center" wrapText="1"/>
    </xf>
    <xf numFmtId="0" fontId="39" fillId="0" borderId="0" xfId="5" applyFont="1" applyAlignment="1">
      <alignment horizontal="right"/>
    </xf>
    <xf numFmtId="0" fontId="51" fillId="2" borderId="107" xfId="5" applyFont="1" applyFill="1" applyBorder="1" applyAlignment="1">
      <alignment horizontal="center" vertical="center" wrapText="1"/>
    </xf>
    <xf numFmtId="0" fontId="51" fillId="2" borderId="86" xfId="5" applyFont="1" applyFill="1" applyBorder="1" applyAlignment="1">
      <alignment horizontal="center" vertical="center" wrapText="1"/>
    </xf>
    <xf numFmtId="49" fontId="15" fillId="2" borderId="87" xfId="2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9" fillId="0" borderId="0" xfId="5" applyFont="1" applyAlignment="1">
      <alignment horizontal="left" vertical="center" wrapText="1"/>
    </xf>
    <xf numFmtId="2" fontId="39" fillId="0" borderId="0" xfId="5" applyNumberFormat="1" applyFont="1" applyAlignment="1">
      <alignment horizontal="left" vertical="center" wrapText="1"/>
    </xf>
    <xf numFmtId="0" fontId="38" fillId="0" borderId="119" xfId="5" applyFont="1" applyBorder="1" applyAlignment="1">
      <alignment horizontal="left" vertical="center"/>
    </xf>
    <xf numFmtId="0" fontId="39" fillId="0" borderId="95" xfId="5" applyFont="1" applyBorder="1" applyAlignment="1">
      <alignment horizontal="center" vertical="center"/>
    </xf>
    <xf numFmtId="2" fontId="35" fillId="0" borderId="95" xfId="5" applyNumberFormat="1" applyBorder="1" applyAlignment="1">
      <alignment horizontal="center"/>
    </xf>
    <xf numFmtId="2" fontId="19" fillId="0" borderId="96" xfId="3" applyNumberFormat="1" applyFont="1" applyBorder="1" applyAlignment="1">
      <alignment horizontal="center"/>
    </xf>
    <xf numFmtId="2" fontId="35" fillId="0" borderId="0" xfId="5" applyNumberFormat="1" applyBorder="1"/>
    <xf numFmtId="0" fontId="39" fillId="0" borderId="0" xfId="5" applyFont="1" applyAlignment="1">
      <alignment horizontal="right" vertical="justify"/>
    </xf>
    <xf numFmtId="0" fontId="35" fillId="0" borderId="0" xfId="5" applyAlignment="1">
      <alignment vertical="justify"/>
    </xf>
    <xf numFmtId="2" fontId="35" fillId="0" borderId="0" xfId="5" applyNumberFormat="1" applyBorder="1" applyAlignment="1">
      <alignment vertical="justify"/>
    </xf>
    <xf numFmtId="0" fontId="35" fillId="0" borderId="0" xfId="5" applyBorder="1" applyAlignment="1">
      <alignment vertical="justify"/>
    </xf>
    <xf numFmtId="0" fontId="35" fillId="0" borderId="0" xfId="5" applyAlignment="1">
      <alignment horizontal="left" vertical="center" wrapText="1"/>
    </xf>
    <xf numFmtId="0" fontId="35" fillId="0" borderId="0" xfId="5" applyAlignment="1">
      <alignment horizontal="center" vertical="center" wrapText="1"/>
    </xf>
    <xf numFmtId="2" fontId="35" fillId="0" borderId="0" xfId="5" applyNumberFormat="1" applyAlignment="1">
      <alignment horizontal="center" vertical="center" wrapText="1"/>
    </xf>
    <xf numFmtId="0" fontId="38" fillId="0" borderId="108" xfId="5" applyFont="1" applyBorder="1" applyAlignment="1">
      <alignment horizontal="left" vertical="center"/>
    </xf>
    <xf numFmtId="0" fontId="39" fillId="0" borderId="93" xfId="5" applyFont="1" applyBorder="1" applyAlignment="1">
      <alignment horizontal="center" vertical="center"/>
    </xf>
    <xf numFmtId="2" fontId="35" fillId="0" borderId="93" xfId="5" applyNumberFormat="1" applyBorder="1" applyAlignment="1">
      <alignment horizont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center"/>
    </xf>
    <xf numFmtId="2" fontId="39" fillId="0" borderId="0" xfId="5" applyNumberFormat="1" applyFont="1" applyBorder="1" applyAlignment="1">
      <alignment horizontal="left" vertical="center" wrapText="1"/>
    </xf>
    <xf numFmtId="0" fontId="39" fillId="0" borderId="0" xfId="5" applyFont="1" applyBorder="1" applyAlignment="1">
      <alignment horizontal="right"/>
    </xf>
    <xf numFmtId="0" fontId="39" fillId="0" borderId="0" xfId="5" applyFont="1" applyBorder="1" applyAlignment="1">
      <alignment horizontal="right" vertical="justify"/>
    </xf>
    <xf numFmtId="0" fontId="39" fillId="0" borderId="0" xfId="5" applyFont="1" applyBorder="1" applyAlignment="1">
      <alignment horizontal="left" vertical="justify"/>
    </xf>
    <xf numFmtId="0" fontId="51" fillId="4" borderId="0" xfId="5" applyFont="1" applyFill="1" applyBorder="1" applyAlignment="1">
      <alignment horizontal="center" vertical="center" wrapText="1"/>
    </xf>
    <xf numFmtId="0" fontId="38" fillId="4" borderId="0" xfId="5" applyFont="1" applyFill="1" applyBorder="1" applyAlignment="1">
      <alignment horizontal="left" vertical="center"/>
    </xf>
    <xf numFmtId="0" fontId="39" fillId="4" borderId="0" xfId="5" applyFont="1" applyFill="1" applyBorder="1" applyAlignment="1">
      <alignment horizontal="center" vertical="center"/>
    </xf>
    <xf numFmtId="2" fontId="35" fillId="4" borderId="0" xfId="5" applyNumberFormat="1" applyFill="1" applyBorder="1" applyAlignment="1">
      <alignment horizontal="center"/>
    </xf>
    <xf numFmtId="0" fontId="16" fillId="0" borderId="0" xfId="5" applyFont="1"/>
    <xf numFmtId="0" fontId="4" fillId="0" borderId="0" xfId="4" applyAlignment="1" applyProtection="1"/>
    <xf numFmtId="0" fontId="6" fillId="0" borderId="94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2" fontId="6" fillId="0" borderId="95" xfId="5" applyNumberFormat="1" applyFont="1" applyBorder="1" applyAlignment="1">
      <alignment horizontal="center"/>
    </xf>
    <xf numFmtId="49" fontId="6" fillId="0" borderId="119" xfId="5" applyNumberFormat="1" applyFont="1" applyBorder="1" applyAlignment="1">
      <alignment horizontal="center"/>
    </xf>
    <xf numFmtId="49" fontId="6" fillId="0" borderId="95" xfId="5" applyNumberFormat="1" applyFont="1" applyBorder="1" applyAlignment="1">
      <alignment horizontal="center"/>
    </xf>
    <xf numFmtId="0" fontId="6" fillId="0" borderId="108" xfId="5" applyFont="1" applyBorder="1" applyAlignment="1">
      <alignment horizontal="center"/>
    </xf>
    <xf numFmtId="0" fontId="6" fillId="0" borderId="123" xfId="5" applyFont="1" applyBorder="1" applyAlignment="1">
      <alignment horizontal="center"/>
    </xf>
    <xf numFmtId="2" fontId="39" fillId="0" borderId="0" xfId="5" applyNumberFormat="1" applyFont="1" applyBorder="1" applyAlignment="1">
      <alignment horizontal="center"/>
    </xf>
    <xf numFmtId="2" fontId="20" fillId="0" borderId="1" xfId="5" applyNumberFormat="1" applyFont="1" applyBorder="1" applyAlignment="1">
      <alignment horizontal="center"/>
    </xf>
    <xf numFmtId="0" fontId="17" fillId="0" borderId="108" xfId="5" applyFont="1" applyBorder="1" applyAlignment="1">
      <alignment horizontal="center"/>
    </xf>
    <xf numFmtId="0" fontId="17" fillId="0" borderId="93" xfId="5" applyFont="1" applyBorder="1" applyAlignment="1">
      <alignment horizontal="center"/>
    </xf>
    <xf numFmtId="2" fontId="6" fillId="0" borderId="109" xfId="5" applyNumberFormat="1" applyFont="1" applyBorder="1" applyAlignment="1">
      <alignment horizontal="center"/>
    </xf>
    <xf numFmtId="164" fontId="39" fillId="0" borderId="0" xfId="5" applyNumberFormat="1" applyFont="1" applyBorder="1" applyAlignment="1">
      <alignment horizontal="center"/>
    </xf>
    <xf numFmtId="0" fontId="51" fillId="0" borderId="0" xfId="5" applyFont="1" applyBorder="1"/>
    <xf numFmtId="164" fontId="38" fillId="0" borderId="0" xfId="5" applyNumberFormat="1" applyFont="1" applyBorder="1"/>
    <xf numFmtId="164" fontId="39" fillId="0" borderId="0" xfId="5" applyNumberFormat="1" applyFont="1" applyBorder="1"/>
    <xf numFmtId="0" fontId="45" fillId="0" borderId="6" xfId="5" applyFont="1" applyBorder="1" applyAlignment="1">
      <alignment horizontal="center" vertical="center"/>
    </xf>
    <xf numFmtId="0" fontId="39" fillId="0" borderId="4" xfId="5" applyFont="1" applyBorder="1" applyAlignment="1"/>
    <xf numFmtId="0" fontId="39" fillId="0" borderId="0" xfId="5" applyFont="1" applyBorder="1" applyAlignment="1"/>
    <xf numFmtId="49" fontId="6" fillId="0" borderId="122" xfId="5" applyNumberFormat="1" applyFont="1" applyBorder="1" applyAlignment="1">
      <alignment horizontal="center"/>
    </xf>
    <xf numFmtId="0" fontId="50" fillId="0" borderId="0" xfId="5" applyFont="1" applyBorder="1"/>
    <xf numFmtId="164" fontId="41" fillId="0" borderId="0" xfId="5" applyNumberFormat="1" applyFont="1" applyBorder="1"/>
    <xf numFmtId="0" fontId="6" fillId="0" borderId="51" xfId="5" applyFont="1" applyBorder="1"/>
    <xf numFmtId="0" fontId="6" fillId="0" borderId="52" xfId="5" applyFont="1" applyBorder="1"/>
    <xf numFmtId="2" fontId="6" fillId="0" borderId="52" xfId="5" applyNumberFormat="1" applyFont="1" applyBorder="1"/>
    <xf numFmtId="0" fontId="6" fillId="0" borderId="51" xfId="5" applyFont="1" applyBorder="1" applyAlignment="1">
      <alignment horizontal="center"/>
    </xf>
    <xf numFmtId="0" fontId="6" fillId="0" borderId="52" xfId="5" applyFont="1" applyBorder="1" applyAlignment="1">
      <alignment horizontal="center"/>
    </xf>
    <xf numFmtId="0" fontId="39" fillId="0" borderId="53" xfId="5" applyFont="1" applyBorder="1"/>
    <xf numFmtId="0" fontId="39" fillId="0" borderId="0" xfId="5" applyFont="1" applyAlignment="1">
      <alignment horizontal="left" vertical="center"/>
    </xf>
    <xf numFmtId="0" fontId="54" fillId="0" borderId="0" xfId="5" applyFont="1"/>
    <xf numFmtId="0" fontId="10" fillId="0" borderId="54" xfId="5" applyFont="1" applyBorder="1" applyAlignment="1">
      <alignment horizontal="left" vertical="center"/>
    </xf>
    <xf numFmtId="0" fontId="35" fillId="0" borderId="0" xfId="5" applyAlignment="1">
      <alignment horizontal="left"/>
    </xf>
    <xf numFmtId="0" fontId="35" fillId="0" borderId="17" xfId="5" applyBorder="1"/>
    <xf numFmtId="0" fontId="49" fillId="0" borderId="52" xfId="5" applyFont="1" applyBorder="1" applyAlignment="1">
      <alignment horizontal="center" vertical="center" textRotation="90"/>
    </xf>
    <xf numFmtId="0" fontId="15" fillId="2" borderId="95" xfId="2" applyFont="1" applyFill="1" applyBorder="1" applyAlignment="1">
      <alignment horizontal="center" vertical="center"/>
    </xf>
    <xf numFmtId="0" fontId="15" fillId="2" borderId="96" xfId="2" applyFont="1" applyFill="1" applyBorder="1" applyAlignment="1">
      <alignment horizontal="center" vertical="center"/>
    </xf>
    <xf numFmtId="49" fontId="39" fillId="0" borderId="122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/>
    </xf>
    <xf numFmtId="0" fontId="39" fillId="0" borderId="106" xfId="5" applyFont="1" applyBorder="1" applyAlignment="1">
      <alignment horizontal="center"/>
    </xf>
    <xf numFmtId="2" fontId="39" fillId="0" borderId="106" xfId="5" applyNumberFormat="1" applyFont="1" applyBorder="1" applyAlignment="1">
      <alignment horizontal="center"/>
    </xf>
    <xf numFmtId="2" fontId="39" fillId="0" borderId="116" xfId="5" applyNumberFormat="1" applyFont="1" applyBorder="1" applyAlignment="1">
      <alignment horizontal="center"/>
    </xf>
    <xf numFmtId="2" fontId="39" fillId="0" borderId="95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 wrapText="1"/>
    </xf>
    <xf numFmtId="0" fontId="39" fillId="0" borderId="95" xfId="5" applyFont="1" applyBorder="1" applyAlignment="1">
      <alignment horizontal="center"/>
    </xf>
    <xf numFmtId="2" fontId="39" fillId="0" borderId="120" xfId="5" applyNumberFormat="1" applyFont="1" applyBorder="1" applyAlignment="1">
      <alignment horizontal="center"/>
    </xf>
    <xf numFmtId="0" fontId="6" fillId="0" borderId="122" xfId="5" applyFont="1" applyBorder="1" applyAlignment="1">
      <alignment horizontal="center" vertical="center"/>
    </xf>
    <xf numFmtId="49" fontId="39" fillId="0" borderId="112" xfId="5" applyNumberFormat="1" applyFont="1" applyBorder="1" applyAlignment="1">
      <alignment horizontal="center"/>
    </xf>
    <xf numFmtId="0" fontId="39" fillId="0" borderId="90" xfId="5" applyFont="1" applyBorder="1" applyAlignment="1">
      <alignment horizontal="center"/>
    </xf>
    <xf numFmtId="2" fontId="39" fillId="0" borderId="124" xfId="5" applyNumberFormat="1" applyFont="1" applyBorder="1" applyAlignment="1">
      <alignment horizontal="center"/>
    </xf>
    <xf numFmtId="2" fontId="39" fillId="0" borderId="99" xfId="5" applyNumberFormat="1" applyFont="1" applyBorder="1" applyAlignment="1">
      <alignment horizontal="center"/>
    </xf>
    <xf numFmtId="0" fontId="6" fillId="0" borderId="4" xfId="5" applyFont="1" applyBorder="1"/>
    <xf numFmtId="2" fontId="6" fillId="0" borderId="0" xfId="5" applyNumberFormat="1" applyFont="1" applyBorder="1"/>
    <xf numFmtId="2" fontId="38" fillId="0" borderId="53" xfId="5" applyNumberFormat="1" applyFont="1" applyBorder="1" applyAlignment="1">
      <alignment horizontal="center"/>
    </xf>
    <xf numFmtId="2" fontId="38" fillId="0" borderId="102" xfId="5" applyNumberFormat="1" applyFont="1" applyBorder="1" applyAlignment="1">
      <alignment horizontal="center"/>
    </xf>
    <xf numFmtId="0" fontId="19" fillId="0" borderId="0" xfId="5" applyFont="1"/>
    <xf numFmtId="2" fontId="41" fillId="0" borderId="6" xfId="5" applyNumberFormat="1" applyFont="1" applyBorder="1" applyAlignment="1">
      <alignment horizontal="center"/>
    </xf>
    <xf numFmtId="0" fontId="19" fillId="0" borderId="4" xfId="5" applyFont="1" applyBorder="1"/>
    <xf numFmtId="0" fontId="19" fillId="0" borderId="0" xfId="5" applyFont="1" applyBorder="1"/>
    <xf numFmtId="2" fontId="19" fillId="0" borderId="0" xfId="5" applyNumberFormat="1" applyFont="1" applyBorder="1"/>
    <xf numFmtId="2" fontId="19" fillId="0" borderId="6" xfId="5" applyNumberFormat="1" applyFont="1" applyBorder="1"/>
    <xf numFmtId="49" fontId="39" fillId="0" borderId="95" xfId="5" applyNumberFormat="1" applyFont="1" applyBorder="1" applyAlignment="1">
      <alignment horizontal="center"/>
    </xf>
    <xf numFmtId="0" fontId="39" fillId="0" borderId="95" xfId="5" applyFont="1" applyBorder="1" applyAlignment="1">
      <alignment horizontal="center" wrapText="1"/>
    </xf>
    <xf numFmtId="2" fontId="38" fillId="0" borderId="1" xfId="5" applyNumberFormat="1" applyFont="1" applyBorder="1" applyAlignment="1">
      <alignment horizontal="center"/>
    </xf>
    <xf numFmtId="0" fontId="19" fillId="0" borderId="53" xfId="5" applyFont="1" applyBorder="1"/>
    <xf numFmtId="0" fontId="19" fillId="0" borderId="54" xfId="5" applyFont="1" applyBorder="1"/>
    <xf numFmtId="2" fontId="19" fillId="0" borderId="54" xfId="5" applyNumberFormat="1" applyFont="1" applyBorder="1"/>
    <xf numFmtId="2" fontId="19" fillId="0" borderId="18" xfId="5" applyNumberFormat="1" applyFont="1" applyBorder="1"/>
    <xf numFmtId="49" fontId="39" fillId="5" borderId="122" xfId="5" applyNumberFormat="1" applyFont="1" applyFill="1" applyBorder="1" applyAlignment="1">
      <alignment horizontal="center"/>
    </xf>
    <xf numFmtId="0" fontId="39" fillId="5" borderId="122" xfId="5" applyFont="1" applyFill="1" applyBorder="1" applyAlignment="1">
      <alignment horizontal="center"/>
    </xf>
    <xf numFmtId="0" fontId="39" fillId="5" borderId="120" xfId="5" applyFont="1" applyFill="1" applyBorder="1" applyAlignment="1">
      <alignment horizontal="center"/>
    </xf>
    <xf numFmtId="2" fontId="39" fillId="3" borderId="95" xfId="5" applyNumberFormat="1" applyFont="1" applyFill="1" applyBorder="1" applyAlignment="1">
      <alignment horizontal="center"/>
    </xf>
    <xf numFmtId="2" fontId="39" fillId="3" borderId="106" xfId="5" applyNumberFormat="1" applyFont="1" applyFill="1" applyBorder="1" applyAlignment="1">
      <alignment horizontal="center"/>
    </xf>
    <xf numFmtId="2" fontId="39" fillId="3" borderId="121" xfId="5" applyNumberFormat="1" applyFont="1" applyFill="1" applyBorder="1" applyAlignment="1">
      <alignment horizontal="center"/>
    </xf>
    <xf numFmtId="2" fontId="39" fillId="0" borderId="118" xfId="5" applyNumberFormat="1" applyFont="1" applyBorder="1" applyAlignment="1">
      <alignment horizontal="center"/>
    </xf>
    <xf numFmtId="0" fontId="39" fillId="5" borderId="122" xfId="5" applyFont="1" applyFill="1" applyBorder="1" applyAlignment="1">
      <alignment horizontal="center" wrapText="1"/>
    </xf>
    <xf numFmtId="49" fontId="39" fillId="5" borderId="112" xfId="5" applyNumberFormat="1" applyFont="1" applyFill="1" applyBorder="1" applyAlignment="1">
      <alignment horizontal="center"/>
    </xf>
    <xf numFmtId="0" fontId="39" fillId="5" borderId="125" xfId="5" applyFont="1" applyFill="1" applyBorder="1" applyAlignment="1">
      <alignment horizontal="center"/>
    </xf>
    <xf numFmtId="49" fontId="6" fillId="0" borderId="97" xfId="5" applyNumberFormat="1" applyFont="1" applyBorder="1" applyAlignment="1">
      <alignment horizontal="center"/>
    </xf>
    <xf numFmtId="0" fontId="6" fillId="0" borderId="90" xfId="5" applyFont="1" applyBorder="1" applyAlignment="1">
      <alignment horizontal="center"/>
    </xf>
    <xf numFmtId="0" fontId="39" fillId="5" borderId="95" xfId="5" applyFont="1" applyFill="1" applyBorder="1" applyAlignment="1">
      <alignment horizontal="center"/>
    </xf>
    <xf numFmtId="49" fontId="6" fillId="0" borderId="108" xfId="5" applyNumberFormat="1" applyFont="1" applyBorder="1" applyAlignment="1">
      <alignment horizontal="center"/>
    </xf>
    <xf numFmtId="0" fontId="6" fillId="0" borderId="93" xfId="5" applyFont="1" applyBorder="1"/>
    <xf numFmtId="2" fontId="39" fillId="3" borderId="126" xfId="5" applyNumberFormat="1" applyFont="1" applyFill="1" applyBorder="1" applyAlignment="1">
      <alignment horizontal="center"/>
    </xf>
    <xf numFmtId="2" fontId="39" fillId="3" borderId="99" xfId="5" applyNumberFormat="1" applyFont="1" applyFill="1" applyBorder="1" applyAlignment="1">
      <alignment horizontal="center"/>
    </xf>
    <xf numFmtId="2" fontId="6" fillId="0" borderId="6" xfId="5" applyNumberFormat="1" applyFont="1" applyBorder="1"/>
    <xf numFmtId="2" fontId="39" fillId="0" borderId="125" xfId="5" applyNumberFormat="1" applyFont="1" applyBorder="1" applyAlignment="1">
      <alignment horizontal="center"/>
    </xf>
    <xf numFmtId="0" fontId="49" fillId="0" borderId="54" xfId="5" applyFont="1" applyBorder="1" applyAlignment="1">
      <alignment horizontal="center" vertical="center" textRotation="90"/>
    </xf>
    <xf numFmtId="0" fontId="49" fillId="0" borderId="0" xfId="5" applyFont="1" applyBorder="1" applyAlignment="1">
      <alignment vertical="center" textRotation="90"/>
    </xf>
    <xf numFmtId="0" fontId="39" fillId="0" borderId="0" xfId="5" applyFont="1" applyFill="1" applyBorder="1"/>
    <xf numFmtId="0" fontId="10" fillId="0" borderId="0" xfId="1" applyFont="1" applyAlignment="1">
      <alignment horizontal="left" vertical="center"/>
    </xf>
    <xf numFmtId="2" fontId="1" fillId="0" borderId="0" xfId="1" applyNumberFormat="1"/>
    <xf numFmtId="0" fontId="1" fillId="0" borderId="0" xfId="1" applyBorder="1"/>
    <xf numFmtId="0" fontId="17" fillId="0" borderId="0" xfId="1" applyFont="1"/>
    <xf numFmtId="0" fontId="5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0" fontId="15" fillId="2" borderId="124" xfId="2" applyFont="1" applyFill="1" applyBorder="1" applyAlignment="1">
      <alignment horizontal="center" vertical="center"/>
    </xf>
    <xf numFmtId="0" fontId="17" fillId="0" borderId="130" xfId="1" applyFont="1" applyBorder="1" applyAlignment="1">
      <alignment horizontal="center"/>
    </xf>
    <xf numFmtId="0" fontId="17" fillId="0" borderId="131" xfId="1" applyFont="1" applyBorder="1" applyAlignment="1">
      <alignment horizontal="center"/>
    </xf>
    <xf numFmtId="2" fontId="17" fillId="0" borderId="131" xfId="1" applyNumberFormat="1" applyFont="1" applyBorder="1" applyAlignment="1">
      <alignment horizontal="center"/>
    </xf>
    <xf numFmtId="0" fontId="17" fillId="0" borderId="132" xfId="1" applyFont="1" applyBorder="1" applyAlignment="1">
      <alignment horizontal="center"/>
    </xf>
    <xf numFmtId="0" fontId="17" fillId="0" borderId="133" xfId="1" applyFont="1" applyBorder="1" applyAlignment="1">
      <alignment horizontal="center"/>
    </xf>
    <xf numFmtId="0" fontId="17" fillId="0" borderId="134" xfId="1" applyFont="1" applyBorder="1" applyAlignment="1">
      <alignment horizontal="center"/>
    </xf>
    <xf numFmtId="2" fontId="17" fillId="0" borderId="134" xfId="1" applyNumberFormat="1" applyFont="1" applyBorder="1" applyAlignment="1">
      <alignment horizontal="center"/>
    </xf>
    <xf numFmtId="2" fontId="17" fillId="0" borderId="135" xfId="1" applyNumberFormat="1" applyFont="1" applyBorder="1" applyAlignment="1">
      <alignment horizontal="center"/>
    </xf>
    <xf numFmtId="2" fontId="39" fillId="0" borderId="113" xfId="5" applyNumberFormat="1" applyFont="1" applyBorder="1" applyAlignment="1">
      <alignment horizontal="center"/>
    </xf>
    <xf numFmtId="0" fontId="17" fillId="0" borderId="136" xfId="1" applyFont="1" applyBorder="1" applyAlignment="1">
      <alignment horizontal="center"/>
    </xf>
    <xf numFmtId="2" fontId="39" fillId="0" borderId="137" xfId="5" applyNumberFormat="1" applyFont="1" applyBorder="1" applyAlignment="1">
      <alignment horizontal="center"/>
    </xf>
    <xf numFmtId="0" fontId="17" fillId="0" borderId="138" xfId="1" applyFont="1" applyBorder="1"/>
    <xf numFmtId="0" fontId="17" fillId="0" borderId="0" xfId="1" applyFont="1" applyBorder="1"/>
    <xf numFmtId="2" fontId="17" fillId="0" borderId="0" xfId="1" applyNumberFormat="1" applyFont="1" applyBorder="1"/>
    <xf numFmtId="2" fontId="41" fillId="0" borderId="139" xfId="1" applyNumberFormat="1" applyFont="1" applyBorder="1" applyAlignment="1">
      <alignment horizontal="center" vertical="center"/>
    </xf>
    <xf numFmtId="2" fontId="41" fillId="0" borderId="1" xfId="1" applyNumberFormat="1" applyFont="1" applyBorder="1" applyAlignment="1">
      <alignment horizontal="center" vertical="center"/>
    </xf>
    <xf numFmtId="0" fontId="17" fillId="0" borderId="4" xfId="1" applyFont="1" applyBorder="1"/>
    <xf numFmtId="2" fontId="41" fillId="0" borderId="102" xfId="1" applyNumberFormat="1" applyFont="1" applyBorder="1" applyAlignment="1">
      <alignment horizontal="center" vertical="center"/>
    </xf>
    <xf numFmtId="0" fontId="19" fillId="0" borderId="138" xfId="1" applyFont="1" applyBorder="1"/>
    <xf numFmtId="0" fontId="19" fillId="0" borderId="0" xfId="1" applyFont="1" applyBorder="1"/>
    <xf numFmtId="2" fontId="19" fillId="0" borderId="0" xfId="1" applyNumberFormat="1" applyFont="1" applyBorder="1"/>
    <xf numFmtId="0" fontId="19" fillId="0" borderId="4" xfId="1" applyFont="1" applyBorder="1"/>
    <xf numFmtId="2" fontId="19" fillId="0" borderId="6" xfId="1" applyNumberFormat="1" applyFont="1" applyBorder="1"/>
    <xf numFmtId="0" fontId="19" fillId="0" borderId="0" xfId="1" applyFont="1"/>
    <xf numFmtId="2" fontId="19" fillId="0" borderId="0" xfId="1" applyNumberFormat="1" applyFont="1" applyBorder="1" applyAlignment="1">
      <alignment horizontal="center"/>
    </xf>
    <xf numFmtId="0" fontId="19" fillId="0" borderId="6" xfId="1" applyFont="1" applyBorder="1"/>
    <xf numFmtId="0" fontId="19" fillId="0" borderId="138" xfId="1" applyFont="1" applyBorder="1" applyAlignment="1"/>
    <xf numFmtId="0" fontId="19" fillId="0" borderId="0" xfId="1" applyFont="1" applyBorder="1" applyAlignment="1"/>
    <xf numFmtId="0" fontId="19" fillId="0" borderId="4" xfId="1" applyFont="1" applyBorder="1" applyAlignment="1"/>
    <xf numFmtId="0" fontId="19" fillId="0" borderId="6" xfId="1" applyFont="1" applyBorder="1" applyAlignment="1"/>
    <xf numFmtId="0" fontId="19" fillId="0" borderId="53" xfId="1" applyFont="1" applyBorder="1"/>
    <xf numFmtId="0" fontId="19" fillId="0" borderId="54" xfId="1" applyFont="1" applyBorder="1"/>
    <xf numFmtId="2" fontId="19" fillId="0" borderId="54" xfId="1" applyNumberFormat="1" applyFont="1" applyBorder="1"/>
    <xf numFmtId="2" fontId="19" fillId="0" borderId="18" xfId="1" applyNumberFormat="1" applyFont="1" applyBorder="1"/>
    <xf numFmtId="0" fontId="17" fillId="0" borderId="140" xfId="1" applyFont="1" applyBorder="1" applyAlignment="1">
      <alignment horizontal="center"/>
    </xf>
    <xf numFmtId="0" fontId="17" fillId="0" borderId="141" xfId="1" applyFont="1" applyBorder="1" applyAlignment="1">
      <alignment horizontal="center"/>
    </xf>
    <xf numFmtId="2" fontId="17" fillId="0" borderId="142" xfId="1" applyNumberFormat="1" applyFont="1" applyBorder="1" applyAlignment="1">
      <alignment horizontal="center"/>
    </xf>
    <xf numFmtId="0" fontId="17" fillId="0" borderId="143" xfId="1" applyFont="1" applyBorder="1" applyAlignment="1">
      <alignment horizontal="center"/>
    </xf>
    <xf numFmtId="0" fontId="17" fillId="0" borderId="51" xfId="1" applyFont="1" applyBorder="1"/>
    <xf numFmtId="0" fontId="17" fillId="0" borderId="52" xfId="1" applyFont="1" applyBorder="1"/>
    <xf numFmtId="2" fontId="17" fillId="0" borderId="52" xfId="1" applyNumberFormat="1" applyFont="1" applyBorder="1"/>
    <xf numFmtId="2" fontId="41" fillId="0" borderId="144" xfId="1" applyNumberFormat="1" applyFont="1" applyBorder="1" applyAlignment="1">
      <alignment horizontal="center" vertical="center"/>
    </xf>
    <xf numFmtId="0" fontId="19" fillId="0" borderId="6" xfId="1" applyFont="1" applyBorder="1" applyAlignment="1">
      <alignment horizontal="center"/>
    </xf>
    <xf numFmtId="0" fontId="19" fillId="0" borderId="145" xfId="1" applyFont="1" applyBorder="1"/>
    <xf numFmtId="0" fontId="19" fillId="0" borderId="0" xfId="1" applyFont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left"/>
    </xf>
    <xf numFmtId="0" fontId="19" fillId="0" borderId="0" xfId="1" applyFont="1" applyAlignment="1"/>
    <xf numFmtId="0" fontId="19" fillId="0" borderId="0" xfId="1" applyFont="1" applyAlignment="1">
      <alignment horizontal="center"/>
    </xf>
    <xf numFmtId="0" fontId="56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0" fillId="0" borderId="0" xfId="5" applyFont="1" applyBorder="1" applyAlignment="1">
      <alignment horizontal="center" vertical="center"/>
    </xf>
    <xf numFmtId="0" fontId="35" fillId="0" borderId="0" xfId="5" applyAlignment="1">
      <alignment horizontal="center" vertical="center"/>
    </xf>
    <xf numFmtId="0" fontId="50" fillId="0" borderId="0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107" xfId="5" applyFont="1" applyBorder="1" applyAlignment="1">
      <alignment horizontal="center"/>
    </xf>
    <xf numFmtId="0" fontId="6" fillId="0" borderId="86" xfId="5" applyFont="1" applyBorder="1" applyAlignment="1">
      <alignment horizontal="center"/>
    </xf>
    <xf numFmtId="2" fontId="6" fillId="0" borderId="86" xfId="5" applyNumberFormat="1" applyFont="1" applyBorder="1" applyAlignment="1">
      <alignment horizontal="center"/>
    </xf>
    <xf numFmtId="2" fontId="39" fillId="0" borderId="86" xfId="5" applyNumberFormat="1" applyFont="1" applyBorder="1" applyAlignment="1">
      <alignment horizontal="center"/>
    </xf>
    <xf numFmtId="2" fontId="39" fillId="0" borderId="87" xfId="5" applyNumberFormat="1" applyFont="1" applyBorder="1" applyAlignment="1">
      <alignment horizontal="center"/>
    </xf>
    <xf numFmtId="2" fontId="6" fillId="0" borderId="120" xfId="5" applyNumberFormat="1" applyFont="1" applyBorder="1" applyAlignment="1">
      <alignment horizontal="center"/>
    </xf>
    <xf numFmtId="2" fontId="39" fillId="0" borderId="96" xfId="5" applyNumberFormat="1" applyFont="1" applyBorder="1" applyAlignment="1">
      <alignment horizontal="center"/>
    </xf>
    <xf numFmtId="2" fontId="39" fillId="0" borderId="109" xfId="5" applyNumberFormat="1" applyFont="1" applyBorder="1" applyAlignment="1">
      <alignment horizontal="center"/>
    </xf>
    <xf numFmtId="2" fontId="35" fillId="0" borderId="6" xfId="5" applyNumberFormat="1" applyBorder="1"/>
    <xf numFmtId="0" fontId="35" fillId="0" borderId="0" xfId="5" applyBorder="1" applyAlignment="1">
      <alignment vertical="center" wrapText="1"/>
    </xf>
    <xf numFmtId="0" fontId="35" fillId="0" borderId="6" xfId="5" applyBorder="1" applyAlignment="1">
      <alignment vertical="center" wrapText="1"/>
    </xf>
    <xf numFmtId="0" fontId="39" fillId="0" borderId="6" xfId="5" applyFont="1" applyBorder="1"/>
    <xf numFmtId="0" fontId="6" fillId="0" borderId="6" xfId="5" applyFont="1" applyBorder="1"/>
    <xf numFmtId="0" fontId="41" fillId="0" borderId="0" xfId="5" applyFont="1" applyBorder="1" applyAlignment="1">
      <alignment horizontal="center"/>
    </xf>
    <xf numFmtId="0" fontId="50" fillId="0" borderId="0" xfId="5" applyFont="1" applyBorder="1" applyAlignment="1">
      <alignment horizontal="center" wrapText="1"/>
    </xf>
    <xf numFmtId="0" fontId="35" fillId="0" borderId="0" xfId="5" applyBorder="1" applyAlignment="1">
      <alignment horizontal="center" vertical="center" wrapText="1"/>
    </xf>
    <xf numFmtId="0" fontId="35" fillId="0" borderId="6" xfId="5" applyBorder="1" applyAlignment="1">
      <alignment horizontal="center" vertical="center" wrapText="1"/>
    </xf>
    <xf numFmtId="0" fontId="6" fillId="0" borderId="4" xfId="5" applyFont="1" applyBorder="1" applyAlignment="1"/>
    <xf numFmtId="0" fontId="6" fillId="0" borderId="6" xfId="5" applyFont="1" applyBorder="1" applyAlignment="1">
      <alignment horizontal="center"/>
    </xf>
    <xf numFmtId="0" fontId="6" fillId="0" borderId="53" xfId="5" applyFont="1" applyBorder="1"/>
    <xf numFmtId="0" fontId="6" fillId="0" borderId="54" xfId="5" applyFont="1" applyBorder="1"/>
    <xf numFmtId="0" fontId="6" fillId="0" borderId="18" xfId="5" applyFont="1" applyBorder="1"/>
    <xf numFmtId="0" fontId="39" fillId="0" borderId="0" xfId="5" applyFont="1" applyBorder="1" applyAlignment="1">
      <alignment horizontal="left"/>
    </xf>
    <xf numFmtId="0" fontId="6" fillId="6" borderId="119" xfId="5" applyFont="1" applyFill="1" applyBorder="1" applyAlignment="1">
      <alignment horizontal="center"/>
    </xf>
    <xf numFmtId="0" fontId="6" fillId="6" borderId="122" xfId="5" applyFont="1" applyFill="1" applyBorder="1" applyAlignment="1">
      <alignment horizontal="center"/>
    </xf>
    <xf numFmtId="0" fontId="6" fillId="6" borderId="95" xfId="5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/>
    </xf>
    <xf numFmtId="2" fontId="39" fillId="6" borderId="86" xfId="5" applyNumberFormat="1" applyFont="1" applyFill="1" applyBorder="1" applyAlignment="1">
      <alignment horizontal="center"/>
    </xf>
    <xf numFmtId="2" fontId="6" fillId="6" borderId="86" xfId="5" applyNumberFormat="1" applyFont="1" applyFill="1" applyBorder="1" applyAlignment="1">
      <alignment horizontal="center"/>
    </xf>
    <xf numFmtId="2" fontId="39" fillId="6" borderId="87" xfId="5" applyNumberFormat="1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 vertical="center"/>
    </xf>
    <xf numFmtId="2" fontId="39" fillId="6" borderId="96" xfId="5" applyNumberFormat="1" applyFont="1" applyFill="1" applyBorder="1" applyAlignment="1">
      <alignment horizontal="center"/>
    </xf>
    <xf numFmtId="2" fontId="6" fillId="6" borderId="120" xfId="5" applyNumberFormat="1" applyFont="1" applyFill="1" applyBorder="1" applyAlignment="1">
      <alignment horizontal="center"/>
    </xf>
    <xf numFmtId="2" fontId="6" fillId="6" borderId="106" xfId="5" applyNumberFormat="1" applyFont="1" applyFill="1" applyBorder="1" applyAlignment="1">
      <alignment horizontal="center"/>
    </xf>
    <xf numFmtId="2" fontId="39" fillId="6" borderId="118" xfId="5" applyNumberFormat="1" applyFont="1" applyFill="1" applyBorder="1" applyAlignment="1">
      <alignment horizontal="center"/>
    </xf>
    <xf numFmtId="0" fontId="6" fillId="6" borderId="108" xfId="5" applyFont="1" applyFill="1" applyBorder="1" applyAlignment="1">
      <alignment horizontal="center"/>
    </xf>
    <xf numFmtId="0" fontId="6" fillId="6" borderId="123" xfId="5" applyFont="1" applyFill="1" applyBorder="1" applyAlignment="1">
      <alignment horizontal="center"/>
    </xf>
    <xf numFmtId="0" fontId="6" fillId="6" borderId="93" xfId="5" applyFont="1" applyFill="1" applyBorder="1" applyAlignment="1">
      <alignment horizontal="center"/>
    </xf>
    <xf numFmtId="2" fontId="6" fillId="6" borderId="93" xfId="5" applyNumberFormat="1" applyFont="1" applyFill="1" applyBorder="1" applyAlignment="1">
      <alignment horizontal="center"/>
    </xf>
    <xf numFmtId="2" fontId="39" fillId="6" borderId="109" xfId="5" applyNumberFormat="1" applyFont="1" applyFill="1" applyBorder="1" applyAlignment="1">
      <alignment horizontal="center"/>
    </xf>
    <xf numFmtId="0" fontId="6" fillId="6" borderId="51" xfId="5" applyFont="1" applyFill="1" applyBorder="1"/>
    <xf numFmtId="0" fontId="6" fillId="6" borderId="52" xfId="5" applyFont="1" applyFill="1" applyBorder="1"/>
    <xf numFmtId="2" fontId="6" fillId="6" borderId="52" xfId="5" applyNumberFormat="1" applyFont="1" applyFill="1" applyBorder="1"/>
    <xf numFmtId="2" fontId="41" fillId="6" borderId="102" xfId="5" applyNumberFormat="1" applyFont="1" applyFill="1" applyBorder="1" applyAlignment="1">
      <alignment horizontal="center"/>
    </xf>
    <xf numFmtId="0" fontId="39" fillId="6" borderId="4" xfId="5" applyFont="1" applyFill="1" applyBorder="1"/>
    <xf numFmtId="0" fontId="39" fillId="6" borderId="0" xfId="5" applyFont="1" applyFill="1" applyBorder="1"/>
    <xf numFmtId="2" fontId="39" fillId="6" borderId="0" xfId="5" applyNumberFormat="1" applyFont="1" applyFill="1" applyBorder="1"/>
    <xf numFmtId="0" fontId="6" fillId="6" borderId="0" xfId="5" applyFont="1" applyFill="1" applyBorder="1"/>
    <xf numFmtId="2" fontId="39" fillId="6" borderId="6" xfId="5" applyNumberFormat="1" applyFont="1" applyFill="1" applyBorder="1"/>
    <xf numFmtId="0" fontId="35" fillId="6" borderId="4" xfId="5" applyFill="1" applyBorder="1"/>
    <xf numFmtId="0" fontId="35" fillId="6" borderId="0" xfId="5" applyFill="1" applyBorder="1"/>
    <xf numFmtId="2" fontId="35" fillId="6" borderId="0" xfId="5" applyNumberFormat="1" applyFill="1" applyBorder="1"/>
    <xf numFmtId="2" fontId="35" fillId="6" borderId="6" xfId="5" applyNumberFormat="1" applyFill="1" applyBorder="1"/>
    <xf numFmtId="0" fontId="35" fillId="6" borderId="53" xfId="5" applyFill="1" applyBorder="1"/>
    <xf numFmtId="0" fontId="6" fillId="6" borderId="54" xfId="5" applyFont="1" applyFill="1" applyBorder="1"/>
    <xf numFmtId="0" fontId="35" fillId="6" borderId="54" xfId="5" applyFill="1" applyBorder="1"/>
    <xf numFmtId="2" fontId="35" fillId="6" borderId="54" xfId="5" applyNumberFormat="1" applyFill="1" applyBorder="1"/>
    <xf numFmtId="2" fontId="35" fillId="6" borderId="18" xfId="5" applyNumberFormat="1" applyFill="1" applyBorder="1"/>
    <xf numFmtId="0" fontId="35" fillId="6" borderId="0" xfId="5" applyFill="1"/>
    <xf numFmtId="2" fontId="35" fillId="0" borderId="54" xfId="5" applyNumberFormat="1" applyBorder="1"/>
    <xf numFmtId="2" fontId="35" fillId="0" borderId="18" xfId="5" applyNumberFormat="1" applyBorder="1"/>
    <xf numFmtId="0" fontId="56" fillId="0" borderId="0" xfId="5" applyFont="1" applyAlignment="1">
      <alignment horizontal="center" vertical="center"/>
    </xf>
    <xf numFmtId="0" fontId="39" fillId="0" borderId="84" xfId="5" applyFont="1" applyBorder="1"/>
    <xf numFmtId="0" fontId="39" fillId="0" borderId="17" xfId="5" applyFont="1" applyBorder="1"/>
    <xf numFmtId="0" fontId="51" fillId="2" borderId="95" xfId="2" applyFont="1" applyFill="1" applyBorder="1" applyAlignment="1">
      <alignment horizontal="center" vertical="center"/>
    </xf>
    <xf numFmtId="0" fontId="51" fillId="2" borderId="96" xfId="2" applyFont="1" applyFill="1" applyBorder="1" applyAlignment="1">
      <alignment horizontal="center" vertical="center"/>
    </xf>
    <xf numFmtId="2" fontId="38" fillId="0" borderId="17" xfId="5" applyNumberFormat="1" applyFont="1" applyBorder="1" applyAlignment="1">
      <alignment horizontal="center" vertical="center"/>
    </xf>
    <xf numFmtId="49" fontId="39" fillId="0" borderId="97" xfId="5" applyNumberFormat="1" applyFont="1" applyBorder="1" applyAlignment="1">
      <alignment horizontal="center"/>
    </xf>
    <xf numFmtId="0" fontId="35" fillId="0" borderId="0" xfId="5" applyAlignment="1">
      <alignment horizontal="right"/>
    </xf>
    <xf numFmtId="0" fontId="35" fillId="0" borderId="95" xfId="5" applyBorder="1"/>
    <xf numFmtId="0" fontId="6" fillId="0" borderId="119" xfId="5" applyFont="1" applyBorder="1" applyAlignment="1">
      <alignment horizontal="center"/>
    </xf>
    <xf numFmtId="10" fontId="35" fillId="0" borderId="95" xfId="5" applyNumberFormat="1" applyBorder="1"/>
    <xf numFmtId="0" fontId="2" fillId="0" borderId="0" xfId="1" applyFont="1" applyBorder="1" applyAlignment="1">
      <alignment horizontal="center"/>
    </xf>
    <xf numFmtId="0" fontId="5" fillId="0" borderId="0" xfId="4" applyFont="1" applyAlignment="1" applyProtection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5" fillId="2" borderId="11" xfId="2" applyFont="1" applyFill="1" applyBorder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8" xfId="2" applyFont="1" applyFill="1" applyBorder="1" applyAlignment="1">
      <alignment horizontal="center" vertical="center"/>
    </xf>
    <xf numFmtId="0" fontId="14" fillId="2" borderId="9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wrapText="1"/>
    </xf>
    <xf numFmtId="0" fontId="11" fillId="2" borderId="1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18" fillId="0" borderId="20" xfId="2" applyFont="1" applyBorder="1" applyAlignment="1">
      <alignment horizontal="center" vertical="center"/>
    </xf>
    <xf numFmtId="0" fontId="18" fillId="0" borderId="27" xfId="2" applyFont="1" applyBorder="1" applyAlignment="1">
      <alignment horizontal="center" vertical="center"/>
    </xf>
    <xf numFmtId="2" fontId="18" fillId="0" borderId="21" xfId="2" applyNumberFormat="1" applyFont="1" applyBorder="1" applyAlignment="1">
      <alignment horizontal="center" vertical="center"/>
    </xf>
    <xf numFmtId="2" fontId="18" fillId="0" borderId="28" xfId="2" applyNumberFormat="1" applyFont="1" applyBorder="1" applyAlignment="1">
      <alignment horizontal="center" vertical="center"/>
    </xf>
    <xf numFmtId="2" fontId="18" fillId="0" borderId="22" xfId="2" applyNumberFormat="1" applyFont="1" applyBorder="1" applyAlignment="1">
      <alignment horizontal="center" vertical="center"/>
    </xf>
    <xf numFmtId="2" fontId="18" fillId="0" borderId="29" xfId="2" applyNumberFormat="1" applyFont="1" applyBorder="1" applyAlignment="1">
      <alignment horizontal="center" vertical="center"/>
    </xf>
    <xf numFmtId="0" fontId="17" fillId="0" borderId="23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22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19" fillId="0" borderId="31" xfId="2" applyFont="1" applyBorder="1" applyAlignment="1">
      <alignment horizontal="center"/>
    </xf>
    <xf numFmtId="0" fontId="17" fillId="0" borderId="33" xfId="2" applyFont="1" applyBorder="1" applyAlignment="1">
      <alignment horizontal="center"/>
    </xf>
    <xf numFmtId="0" fontId="17" fillId="0" borderId="34" xfId="2" applyFont="1" applyBorder="1" applyAlignment="1">
      <alignment horizontal="center"/>
    </xf>
    <xf numFmtId="0" fontId="17" fillId="0" borderId="32" xfId="2" applyFont="1" applyBorder="1" applyAlignment="1">
      <alignment horizontal="center"/>
    </xf>
    <xf numFmtId="0" fontId="18" fillId="0" borderId="16" xfId="2" applyFont="1" applyBorder="1" applyAlignment="1">
      <alignment horizontal="center" vertical="center"/>
    </xf>
    <xf numFmtId="2" fontId="18" fillId="0" borderId="37" xfId="2" applyNumberFormat="1" applyFont="1" applyBorder="1" applyAlignment="1">
      <alignment horizontal="center" vertical="center"/>
    </xf>
    <xf numFmtId="2" fontId="18" fillId="0" borderId="38" xfId="2" applyNumberFormat="1" applyFont="1" applyBorder="1" applyAlignment="1">
      <alignment horizontal="center" vertical="center"/>
    </xf>
    <xf numFmtId="0" fontId="19" fillId="0" borderId="13" xfId="2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7" fillId="0" borderId="36" xfId="2" applyFont="1" applyBorder="1" applyAlignment="1">
      <alignment horizont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16" fillId="2" borderId="43" xfId="2" applyFont="1" applyFill="1" applyBorder="1" applyAlignment="1">
      <alignment horizontal="center" vertical="center" wrapText="1"/>
    </xf>
    <xf numFmtId="0" fontId="16" fillId="2" borderId="48" xfId="2" applyFont="1" applyFill="1" applyBorder="1" applyAlignment="1">
      <alignment horizontal="center" vertical="center" wrapText="1"/>
    </xf>
    <xf numFmtId="0" fontId="17" fillId="0" borderId="45" xfId="2" applyFont="1" applyBorder="1" applyAlignment="1">
      <alignment horizontal="center"/>
    </xf>
    <xf numFmtId="0" fontId="17" fillId="0" borderId="46" xfId="2" applyFont="1" applyBorder="1" applyAlignment="1">
      <alignment horizontal="center"/>
    </xf>
    <xf numFmtId="0" fontId="18" fillId="0" borderId="10" xfId="2" applyFont="1" applyBorder="1" applyAlignment="1">
      <alignment horizontal="center" vertical="center"/>
    </xf>
    <xf numFmtId="2" fontId="18" fillId="0" borderId="47" xfId="2" applyNumberFormat="1" applyFont="1" applyBorder="1" applyAlignment="1">
      <alignment horizontal="center" vertical="center"/>
    </xf>
    <xf numFmtId="2" fontId="18" fillId="0" borderId="9" xfId="2" applyNumberFormat="1" applyFont="1" applyBorder="1" applyAlignment="1">
      <alignment horizontal="center" vertical="center"/>
    </xf>
    <xf numFmtId="0" fontId="16" fillId="2" borderId="49" xfId="2" applyFont="1" applyFill="1" applyBorder="1" applyAlignment="1">
      <alignment horizontal="center" vertical="center" wrapText="1"/>
    </xf>
    <xf numFmtId="0" fontId="22" fillId="0" borderId="4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2" fillId="0" borderId="6" xfId="2" applyFont="1" applyBorder="1" applyAlignment="1">
      <alignment horizontal="left" vertical="center"/>
    </xf>
    <xf numFmtId="0" fontId="22" fillId="0" borderId="53" xfId="2" applyFont="1" applyBorder="1" applyAlignment="1">
      <alignment horizontal="left" vertical="center"/>
    </xf>
    <xf numFmtId="0" fontId="22" fillId="0" borderId="54" xfId="2" applyFont="1" applyBorder="1" applyAlignment="1">
      <alignment horizontal="left" vertical="center"/>
    </xf>
    <xf numFmtId="0" fontId="22" fillId="0" borderId="18" xfId="2" applyFont="1" applyBorder="1" applyAlignment="1">
      <alignment horizontal="left" vertical="center"/>
    </xf>
    <xf numFmtId="0" fontId="20" fillId="0" borderId="53" xfId="2" applyFont="1" applyBorder="1" applyAlignment="1">
      <alignment horizontal="center" vertical="center"/>
    </xf>
    <xf numFmtId="0" fontId="20" fillId="0" borderId="54" xfId="2" applyFont="1" applyBorder="1" applyAlignment="1">
      <alignment horizontal="center" vertical="center"/>
    </xf>
    <xf numFmtId="0" fontId="19" fillId="0" borderId="50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9" fontId="20" fillId="2" borderId="55" xfId="2" applyNumberFormat="1" applyFont="1" applyFill="1" applyBorder="1" applyAlignment="1">
      <alignment horizontal="center" vertical="center"/>
    </xf>
    <xf numFmtId="49" fontId="20" fillId="2" borderId="56" xfId="2" applyNumberFormat="1" applyFont="1" applyFill="1" applyBorder="1" applyAlignment="1">
      <alignment horizontal="center" vertical="center"/>
    </xf>
    <xf numFmtId="49" fontId="20" fillId="2" borderId="3" xfId="2" applyNumberFormat="1" applyFont="1" applyFill="1" applyBorder="1" applyAlignment="1">
      <alignment horizontal="center" vertical="center"/>
    </xf>
    <xf numFmtId="49" fontId="20" fillId="2" borderId="61" xfId="2" applyNumberFormat="1" applyFont="1" applyFill="1" applyBorder="1" applyAlignment="1">
      <alignment horizontal="center" vertical="center"/>
    </xf>
    <xf numFmtId="49" fontId="19" fillId="0" borderId="25" xfId="2" applyNumberFormat="1" applyFont="1" applyBorder="1" applyAlignment="1">
      <alignment horizontal="center"/>
    </xf>
    <xf numFmtId="49" fontId="19" fillId="0" borderId="62" xfId="2" applyNumberFormat="1" applyFont="1" applyBorder="1" applyAlignment="1">
      <alignment horizontal="center"/>
    </xf>
    <xf numFmtId="49" fontId="0" fillId="0" borderId="30" xfId="2" applyNumberFormat="1" applyFont="1" applyBorder="1" applyAlignment="1">
      <alignment horizontal="center" vertical="center" wrapText="1"/>
    </xf>
    <xf numFmtId="49" fontId="0" fillId="0" borderId="71" xfId="2" applyNumberFormat="1" applyFont="1" applyBorder="1" applyAlignment="1">
      <alignment horizontal="center" vertical="center" wrapText="1"/>
    </xf>
    <xf numFmtId="49" fontId="0" fillId="0" borderId="78" xfId="2" applyNumberFormat="1" applyFont="1" applyBorder="1" applyAlignment="1">
      <alignment horizontal="center" vertical="center" wrapText="1"/>
    </xf>
    <xf numFmtId="49" fontId="19" fillId="0" borderId="22" xfId="2" applyNumberFormat="1" applyFont="1" applyBorder="1" applyAlignment="1">
      <alignment horizontal="center"/>
    </xf>
    <xf numFmtId="49" fontId="19" fillId="0" borderId="7" xfId="2" applyNumberFormat="1" applyFont="1" applyBorder="1" applyAlignment="1">
      <alignment horizontal="center"/>
    </xf>
    <xf numFmtId="49" fontId="19" fillId="0" borderId="65" xfId="2" applyNumberFormat="1" applyFont="1" applyBorder="1" applyAlignment="1">
      <alignment horizontal="center"/>
    </xf>
    <xf numFmtId="49" fontId="19" fillId="0" borderId="66" xfId="2" applyNumberFormat="1" applyFont="1" applyBorder="1" applyAlignment="1">
      <alignment horizontal="center"/>
    </xf>
    <xf numFmtId="49" fontId="19" fillId="0" borderId="68" xfId="2" applyNumberFormat="1" applyFont="1" applyBorder="1" applyAlignment="1">
      <alignment horizontal="center"/>
    </xf>
    <xf numFmtId="49" fontId="19" fillId="0" borderId="69" xfId="2" applyNumberFormat="1" applyFont="1" applyBorder="1" applyAlignment="1">
      <alignment horizontal="center"/>
    </xf>
    <xf numFmtId="49" fontId="19" fillId="0" borderId="29" xfId="2" applyNumberFormat="1" applyFont="1" applyBorder="1" applyAlignment="1">
      <alignment horizontal="center"/>
    </xf>
    <xf numFmtId="49" fontId="19" fillId="0" borderId="74" xfId="2" applyNumberFormat="1" applyFont="1" applyBorder="1" applyAlignment="1">
      <alignment horizontal="center"/>
    </xf>
    <xf numFmtId="49" fontId="19" fillId="0" borderId="75" xfId="2" applyNumberFormat="1" applyFont="1" applyBorder="1" applyAlignment="1">
      <alignment horizontal="center"/>
    </xf>
    <xf numFmtId="49" fontId="19" fillId="0" borderId="81" xfId="2" applyNumberFormat="1" applyFont="1" applyBorder="1" applyAlignment="1">
      <alignment horizontal="center"/>
    </xf>
    <xf numFmtId="49" fontId="19" fillId="0" borderId="76" xfId="2" applyNumberFormat="1" applyFont="1" applyBorder="1" applyAlignment="1">
      <alignment horizontal="center"/>
    </xf>
    <xf numFmtId="49" fontId="19" fillId="0" borderId="38" xfId="2" applyNumberFormat="1" applyFont="1" applyBorder="1" applyAlignment="1">
      <alignment horizontal="center"/>
    </xf>
    <xf numFmtId="49" fontId="19" fillId="0" borderId="82" xfId="2" applyNumberFormat="1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11" fillId="2" borderId="1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28" fillId="0" borderId="19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8" fillId="0" borderId="6" xfId="3" applyFont="1" applyBorder="1" applyAlignment="1">
      <alignment horizontal="center"/>
    </xf>
    <xf numFmtId="0" fontId="29" fillId="0" borderId="20" xfId="3" applyFont="1" applyBorder="1" applyAlignment="1">
      <alignment horizontal="center" vertical="center"/>
    </xf>
    <xf numFmtId="0" fontId="29" fillId="0" borderId="27" xfId="3" applyFont="1" applyBorder="1" applyAlignment="1">
      <alignment horizontal="center" vertical="center"/>
    </xf>
    <xf numFmtId="2" fontId="29" fillId="0" borderId="22" xfId="3" applyNumberFormat="1" applyFont="1" applyBorder="1" applyAlignment="1">
      <alignment horizontal="center" vertical="center"/>
    </xf>
    <xf numFmtId="2" fontId="29" fillId="0" borderId="29" xfId="3" applyNumberFormat="1" applyFont="1" applyBorder="1" applyAlignment="1">
      <alignment horizontal="center" vertical="center"/>
    </xf>
    <xf numFmtId="0" fontId="28" fillId="0" borderId="23" xfId="3" applyFont="1" applyBorder="1" applyAlignment="1">
      <alignment horizontal="center"/>
    </xf>
    <xf numFmtId="0" fontId="28" fillId="0" borderId="24" xfId="3" applyFont="1" applyBorder="1" applyAlignment="1">
      <alignment horizontal="center"/>
    </xf>
    <xf numFmtId="0" fontId="28" fillId="0" borderId="25" xfId="3" applyFont="1" applyBorder="1" applyAlignment="1">
      <alignment horizontal="center"/>
    </xf>
    <xf numFmtId="0" fontId="28" fillId="0" borderId="26" xfId="3" applyFont="1" applyBorder="1" applyAlignment="1">
      <alignment horizontal="center"/>
    </xf>
    <xf numFmtId="0" fontId="28" fillId="0" borderId="22" xfId="3" applyFont="1" applyBorder="1" applyAlignment="1">
      <alignment horizontal="center"/>
    </xf>
    <xf numFmtId="0" fontId="28" fillId="0" borderId="30" xfId="3" applyFont="1" applyBorder="1" applyAlignment="1">
      <alignment horizontal="center"/>
    </xf>
    <xf numFmtId="0" fontId="28" fillId="0" borderId="31" xfId="3" applyFont="1" applyBorder="1" applyAlignment="1">
      <alignment horizontal="center"/>
    </xf>
    <xf numFmtId="0" fontId="28" fillId="0" borderId="33" xfId="3" applyFont="1" applyBorder="1" applyAlignment="1">
      <alignment horizontal="center"/>
    </xf>
    <xf numFmtId="0" fontId="28" fillId="0" borderId="34" xfId="3" applyFont="1" applyBorder="1" applyAlignment="1">
      <alignment horizontal="center"/>
    </xf>
    <xf numFmtId="0" fontId="30" fillId="0" borderId="25" xfId="3" applyFont="1" applyBorder="1" applyAlignment="1">
      <alignment horizontal="center"/>
    </xf>
    <xf numFmtId="0" fontId="30" fillId="0" borderId="30" xfId="3" applyFont="1" applyBorder="1" applyAlignment="1">
      <alignment horizontal="center"/>
    </xf>
    <xf numFmtId="0" fontId="30" fillId="0" borderId="31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9" fillId="0" borderId="16" xfId="3" applyFont="1" applyBorder="1" applyAlignment="1">
      <alignment horizontal="center" vertical="center"/>
    </xf>
    <xf numFmtId="2" fontId="29" fillId="0" borderId="38" xfId="3" applyNumberFormat="1" applyFont="1" applyBorder="1" applyAlignment="1">
      <alignment horizontal="center" vertical="center"/>
    </xf>
    <xf numFmtId="0" fontId="28" fillId="0" borderId="13" xfId="3" applyFont="1" applyBorder="1" applyAlignment="1">
      <alignment horizontal="center"/>
    </xf>
    <xf numFmtId="0" fontId="28" fillId="0" borderId="14" xfId="3" applyFont="1" applyBorder="1" applyAlignment="1">
      <alignment horizontal="center"/>
    </xf>
    <xf numFmtId="0" fontId="28" fillId="0" borderId="15" xfId="3" applyFont="1" applyBorder="1" applyAlignment="1">
      <alignment horizontal="center"/>
    </xf>
    <xf numFmtId="0" fontId="28" fillId="0" borderId="35" xfId="3" applyFont="1" applyBorder="1" applyAlignment="1">
      <alignment horizontal="center"/>
    </xf>
    <xf numFmtId="0" fontId="28" fillId="0" borderId="36" xfId="3" applyFont="1" applyBorder="1" applyAlignment="1">
      <alignment horizontal="center"/>
    </xf>
    <xf numFmtId="0" fontId="31" fillId="0" borderId="39" xfId="3" applyFont="1" applyBorder="1" applyAlignment="1">
      <alignment horizontal="center" vertical="center"/>
    </xf>
    <xf numFmtId="0" fontId="31" fillId="0" borderId="40" xfId="3" applyFont="1" applyBorder="1" applyAlignment="1">
      <alignment horizontal="center" vertical="center"/>
    </xf>
    <xf numFmtId="0" fontId="31" fillId="0" borderId="4" xfId="3" applyFont="1" applyBorder="1" applyAlignment="1">
      <alignment horizontal="center" vertical="center"/>
    </xf>
    <xf numFmtId="0" fontId="31" fillId="0" borderId="4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4" fillId="2" borderId="43" xfId="3" applyFont="1" applyFill="1" applyBorder="1" applyAlignment="1">
      <alignment horizontal="center" vertical="center" wrapText="1"/>
    </xf>
    <xf numFmtId="0" fontId="34" fillId="2" borderId="48" xfId="3" applyFont="1" applyFill="1" applyBorder="1" applyAlignment="1">
      <alignment horizontal="center" vertical="center" wrapText="1"/>
    </xf>
    <xf numFmtId="0" fontId="28" fillId="0" borderId="45" xfId="3" applyFont="1" applyBorder="1" applyAlignment="1">
      <alignment horizontal="center"/>
    </xf>
    <xf numFmtId="0" fontId="28" fillId="0" borderId="46" xfId="3" applyFont="1" applyBorder="1" applyAlignment="1">
      <alignment horizontal="center"/>
    </xf>
    <xf numFmtId="0" fontId="29" fillId="0" borderId="10" xfId="3" applyFont="1" applyBorder="1" applyAlignment="1">
      <alignment horizontal="center" vertical="center"/>
    </xf>
    <xf numFmtId="2" fontId="29" fillId="0" borderId="9" xfId="3" applyNumberFormat="1" applyFont="1" applyBorder="1" applyAlignment="1">
      <alignment horizontal="center" vertical="center"/>
    </xf>
    <xf numFmtId="0" fontId="30" fillId="0" borderId="26" xfId="3" applyFont="1" applyBorder="1" applyAlignment="1">
      <alignment horizontal="center"/>
    </xf>
    <xf numFmtId="0" fontId="30" fillId="0" borderId="22" xfId="3" applyFont="1" applyBorder="1" applyAlignment="1">
      <alignment horizontal="center"/>
    </xf>
    <xf numFmtId="0" fontId="34" fillId="2" borderId="49" xfId="3" applyFont="1" applyFill="1" applyBorder="1" applyAlignment="1">
      <alignment horizontal="center" vertical="center" wrapText="1"/>
    </xf>
    <xf numFmtId="0" fontId="30" fillId="0" borderId="13" xfId="3" applyFont="1" applyBorder="1" applyAlignment="1">
      <alignment horizontal="center"/>
    </xf>
    <xf numFmtId="0" fontId="30" fillId="0" borderId="50" xfId="3" applyFont="1" applyBorder="1" applyAlignment="1">
      <alignment horizontal="center"/>
    </xf>
    <xf numFmtId="0" fontId="30" fillId="0" borderId="18" xfId="3" applyFont="1" applyBorder="1" applyAlignment="1">
      <alignment horizontal="center"/>
    </xf>
    <xf numFmtId="0" fontId="30" fillId="0" borderId="14" xfId="3" applyFont="1" applyBorder="1" applyAlignment="1">
      <alignment horizontal="center"/>
    </xf>
    <xf numFmtId="0" fontId="30" fillId="0" borderId="15" xfId="3" applyFont="1" applyBorder="1" applyAlignment="1">
      <alignment horizontal="center"/>
    </xf>
    <xf numFmtId="0" fontId="31" fillId="0" borderId="53" xfId="3" applyFont="1" applyBorder="1" applyAlignment="1">
      <alignment horizontal="center" vertical="center"/>
    </xf>
    <xf numFmtId="0" fontId="31" fillId="0" borderId="54" xfId="3" applyFont="1" applyBorder="1" applyAlignment="1">
      <alignment horizontal="center" vertical="center"/>
    </xf>
    <xf numFmtId="49" fontId="31" fillId="2" borderId="55" xfId="3" applyNumberFormat="1" applyFont="1" applyFill="1" applyBorder="1" applyAlignment="1">
      <alignment horizontal="center" vertical="center"/>
    </xf>
    <xf numFmtId="49" fontId="31" fillId="2" borderId="56" xfId="3" applyNumberFormat="1" applyFont="1" applyFill="1" applyBorder="1" applyAlignment="1">
      <alignment horizontal="center" vertical="center"/>
    </xf>
    <xf numFmtId="49" fontId="31" fillId="2" borderId="3" xfId="3" applyNumberFormat="1" applyFont="1" applyFill="1" applyBorder="1" applyAlignment="1">
      <alignment horizontal="center" vertical="center"/>
    </xf>
    <xf numFmtId="49" fontId="31" fillId="2" borderId="61" xfId="3" applyNumberFormat="1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49" fontId="30" fillId="0" borderId="68" xfId="3" applyNumberFormat="1" applyFont="1" applyBorder="1" applyAlignment="1">
      <alignment horizontal="center"/>
    </xf>
    <xf numFmtId="49" fontId="30" fillId="0" borderId="74" xfId="3" applyNumberFormat="1" applyFont="1" applyBorder="1" applyAlignment="1">
      <alignment horizontal="center"/>
    </xf>
    <xf numFmtId="49" fontId="30" fillId="0" borderId="69" xfId="3" applyNumberFormat="1" applyFont="1" applyBorder="1" applyAlignment="1">
      <alignment horizontal="center"/>
    </xf>
    <xf numFmtId="49" fontId="30" fillId="0" borderId="29" xfId="3" applyNumberFormat="1" applyFont="1" applyBorder="1" applyAlignment="1">
      <alignment horizontal="center"/>
    </xf>
    <xf numFmtId="49" fontId="30" fillId="0" borderId="25" xfId="3" applyNumberFormat="1" applyFont="1" applyBorder="1" applyAlignment="1">
      <alignment horizontal="center"/>
    </xf>
    <xf numFmtId="49" fontId="30" fillId="0" borderId="62" xfId="3" applyNumberFormat="1" applyFont="1" applyBorder="1" applyAlignment="1">
      <alignment horizontal="center"/>
    </xf>
    <xf numFmtId="49" fontId="26" fillId="0" borderId="30" xfId="3" applyNumberFormat="1" applyFont="1" applyBorder="1" applyAlignment="1">
      <alignment horizontal="center" vertical="center" wrapText="1"/>
    </xf>
    <xf numFmtId="49" fontId="26" fillId="0" borderId="71" xfId="3" applyNumberFormat="1" applyFont="1" applyBorder="1" applyAlignment="1">
      <alignment horizontal="center" vertical="center" wrapText="1"/>
    </xf>
    <xf numFmtId="49" fontId="26" fillId="0" borderId="78" xfId="3" applyNumberFormat="1" applyFont="1" applyBorder="1" applyAlignment="1">
      <alignment horizontal="center" vertical="center" wrapText="1"/>
    </xf>
    <xf numFmtId="49" fontId="30" fillId="0" borderId="22" xfId="3" applyNumberFormat="1" applyFont="1" applyBorder="1" applyAlignment="1">
      <alignment horizontal="center"/>
    </xf>
    <xf numFmtId="49" fontId="30" fillId="0" borderId="82" xfId="3" applyNumberFormat="1" applyFont="1" applyBorder="1" applyAlignment="1">
      <alignment horizontal="center"/>
    </xf>
    <xf numFmtId="49" fontId="30" fillId="0" borderId="75" xfId="3" applyNumberFormat="1" applyFont="1" applyBorder="1" applyAlignment="1">
      <alignment horizontal="center"/>
    </xf>
    <xf numFmtId="49" fontId="30" fillId="0" borderId="81" xfId="3" applyNumberFormat="1" applyFont="1" applyBorder="1" applyAlignment="1">
      <alignment horizontal="center"/>
    </xf>
    <xf numFmtId="49" fontId="30" fillId="0" borderId="76" xfId="3" applyNumberFormat="1" applyFont="1" applyBorder="1" applyAlignment="1">
      <alignment horizontal="center"/>
    </xf>
    <xf numFmtId="49" fontId="30" fillId="0" borderId="38" xfId="3" applyNumberFormat="1" applyFont="1" applyBorder="1" applyAlignment="1">
      <alignment horizontal="center"/>
    </xf>
    <xf numFmtId="0" fontId="37" fillId="2" borderId="51" xfId="5" applyFont="1" applyFill="1" applyBorder="1" applyAlignment="1">
      <alignment horizontal="center" vertical="center"/>
    </xf>
    <xf numFmtId="0" fontId="37" fillId="2" borderId="52" xfId="5" applyFont="1" applyFill="1" applyBorder="1" applyAlignment="1">
      <alignment horizontal="center" vertical="center"/>
    </xf>
    <xf numFmtId="0" fontId="37" fillId="2" borderId="83" xfId="5" applyFont="1" applyFill="1" applyBorder="1" applyAlignment="1">
      <alignment horizontal="center" vertical="center"/>
    </xf>
    <xf numFmtId="0" fontId="37" fillId="2" borderId="4" xfId="5" applyFont="1" applyFill="1" applyBorder="1" applyAlignment="1">
      <alignment horizontal="center" vertical="center"/>
    </xf>
    <xf numFmtId="0" fontId="37" fillId="2" borderId="0" xfId="5" applyFont="1" applyFill="1" applyBorder="1" applyAlignment="1">
      <alignment horizontal="center" vertical="center"/>
    </xf>
    <xf numFmtId="0" fontId="37" fillId="2" borderId="6" xfId="5" applyFont="1" applyFill="1" applyBorder="1" applyAlignment="1">
      <alignment horizontal="center" vertical="center"/>
    </xf>
    <xf numFmtId="0" fontId="37" fillId="2" borderId="54" xfId="5" applyFont="1" applyFill="1" applyBorder="1" applyAlignment="1">
      <alignment horizontal="center" vertical="center"/>
    </xf>
    <xf numFmtId="0" fontId="37" fillId="2" borderId="18" xfId="5" applyFont="1" applyFill="1" applyBorder="1" applyAlignment="1">
      <alignment horizontal="center" vertical="center"/>
    </xf>
    <xf numFmtId="0" fontId="7" fillId="2" borderId="84" xfId="5" applyFont="1" applyFill="1" applyBorder="1" applyAlignment="1">
      <alignment horizontal="left" vertical="center" textRotation="90"/>
    </xf>
    <xf numFmtId="0" fontId="7" fillId="2" borderId="88" xfId="5" applyFont="1" applyFill="1" applyBorder="1" applyAlignment="1">
      <alignment horizontal="left" vertical="center" textRotation="90"/>
    </xf>
    <xf numFmtId="0" fontId="38" fillId="2" borderId="85" xfId="5" applyFont="1" applyFill="1" applyBorder="1" applyAlignment="1">
      <alignment horizontal="center" vertical="center"/>
    </xf>
    <xf numFmtId="0" fontId="38" fillId="2" borderId="89" xfId="5" applyFont="1" applyFill="1" applyBorder="1" applyAlignment="1">
      <alignment horizontal="center" vertical="center"/>
    </xf>
    <xf numFmtId="0" fontId="15" fillId="2" borderId="86" xfId="2" applyFont="1" applyFill="1" applyBorder="1" applyAlignment="1">
      <alignment horizontal="center" vertical="center"/>
    </xf>
    <xf numFmtId="0" fontId="15" fillId="2" borderId="90" xfId="2" applyFont="1" applyFill="1" applyBorder="1" applyAlignment="1">
      <alignment horizontal="center" vertical="center"/>
    </xf>
    <xf numFmtId="0" fontId="15" fillId="2" borderId="87" xfId="2" applyFont="1" applyFill="1" applyBorder="1" applyAlignment="1">
      <alignment horizontal="center" vertical="center"/>
    </xf>
    <xf numFmtId="0" fontId="38" fillId="2" borderId="92" xfId="5" applyFont="1" applyFill="1" applyBorder="1" applyAlignment="1">
      <alignment horizontal="center" vertical="center"/>
    </xf>
    <xf numFmtId="0" fontId="15" fillId="2" borderId="93" xfId="2" applyFont="1" applyFill="1" applyBorder="1" applyAlignment="1">
      <alignment horizontal="center" vertical="center"/>
    </xf>
    <xf numFmtId="0" fontId="40" fillId="0" borderId="86" xfId="5" applyFont="1" applyBorder="1" applyAlignment="1">
      <alignment horizontal="center" vertical="center"/>
    </xf>
    <xf numFmtId="0" fontId="40" fillId="0" borderId="95" xfId="5" applyFont="1" applyBorder="1" applyAlignment="1">
      <alignment horizontal="center" vertical="center"/>
    </xf>
    <xf numFmtId="2" fontId="6" fillId="0" borderId="86" xfId="5" applyNumberFormat="1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2" fontId="17" fillId="0" borderId="87" xfId="2" applyNumberFormat="1" applyFont="1" applyBorder="1" applyAlignment="1">
      <alignment horizontal="center" vertical="center"/>
    </xf>
    <xf numFmtId="2" fontId="17" fillId="0" borderId="96" xfId="2" applyNumberFormat="1" applyFont="1" applyBorder="1" applyAlignment="1">
      <alignment horizontal="center" vertical="center"/>
    </xf>
    <xf numFmtId="0" fontId="6" fillId="0" borderId="98" xfId="5" applyFont="1" applyBorder="1" applyAlignment="1">
      <alignment horizontal="center" vertical="center"/>
    </xf>
    <xf numFmtId="2" fontId="6" fillId="0" borderId="99" xfId="5" applyNumberFormat="1" applyFont="1" applyBorder="1" applyAlignment="1">
      <alignment horizontal="center" vertical="center"/>
    </xf>
    <xf numFmtId="2" fontId="6" fillId="0" borderId="90" xfId="5" applyNumberFormat="1" applyFont="1" applyBorder="1" applyAlignment="1">
      <alignment horizontal="center" vertical="center"/>
    </xf>
    <xf numFmtId="2" fontId="6" fillId="0" borderId="100" xfId="5" applyNumberFormat="1" applyFont="1" applyBorder="1" applyAlignment="1">
      <alignment horizontal="center" vertical="center"/>
    </xf>
    <xf numFmtId="2" fontId="17" fillId="0" borderId="22" xfId="2" applyNumberFormat="1" applyFont="1" applyBorder="1" applyAlignment="1">
      <alignment horizontal="center" vertical="center"/>
    </xf>
    <xf numFmtId="2" fontId="17" fillId="0" borderId="38" xfId="2" applyNumberFormat="1" applyFont="1" applyBorder="1" applyAlignment="1">
      <alignment horizontal="center" vertical="center"/>
    </xf>
    <xf numFmtId="0" fontId="6" fillId="0" borderId="101" xfId="5" applyFont="1" applyBorder="1" applyAlignment="1">
      <alignment horizontal="center" vertical="center"/>
    </xf>
    <xf numFmtId="0" fontId="7" fillId="2" borderId="51" xfId="5" applyFont="1" applyFill="1" applyBorder="1" applyAlignment="1">
      <alignment horizontal="left" vertical="center" textRotation="90"/>
    </xf>
    <xf numFmtId="0" fontId="7" fillId="2" borderId="4" xfId="5" applyFont="1" applyFill="1" applyBorder="1" applyAlignment="1">
      <alignment horizontal="left" vertical="center" textRotation="90"/>
    </xf>
    <xf numFmtId="0" fontId="7" fillId="2" borderId="53" xfId="5" applyFont="1" applyFill="1" applyBorder="1" applyAlignment="1">
      <alignment horizontal="left" vertical="center" textRotation="90"/>
    </xf>
    <xf numFmtId="0" fontId="15" fillId="2" borderId="103" xfId="2" applyFont="1" applyFill="1" applyBorder="1" applyAlignment="1">
      <alignment horizontal="center" vertical="center"/>
    </xf>
    <xf numFmtId="0" fontId="15" fillId="2" borderId="100" xfId="2" applyFont="1" applyFill="1" applyBorder="1" applyAlignment="1">
      <alignment horizontal="center" vertical="center"/>
    </xf>
    <xf numFmtId="0" fontId="15" fillId="2" borderId="104" xfId="2" applyFont="1" applyFill="1" applyBorder="1" applyAlignment="1">
      <alignment horizontal="center" vertical="center"/>
    </xf>
    <xf numFmtId="0" fontId="15" fillId="2" borderId="105" xfId="2" applyFont="1" applyFill="1" applyBorder="1" applyAlignment="1">
      <alignment horizontal="center" vertical="center"/>
    </xf>
    <xf numFmtId="0" fontId="40" fillId="0" borderId="103" xfId="5" applyFont="1" applyBorder="1" applyAlignment="1">
      <alignment horizontal="center" vertical="center"/>
    </xf>
    <xf numFmtId="0" fontId="40" fillId="0" borderId="106" xfId="5" applyFont="1" applyBorder="1" applyAlignment="1">
      <alignment horizontal="center" vertical="center"/>
    </xf>
    <xf numFmtId="0" fontId="40" fillId="0" borderId="90" xfId="5" applyFont="1" applyBorder="1" applyAlignment="1">
      <alignment horizontal="center" vertical="center"/>
    </xf>
    <xf numFmtId="0" fontId="6" fillId="0" borderId="90" xfId="5" applyFont="1" applyBorder="1" applyAlignment="1">
      <alignment horizontal="center" vertical="center"/>
    </xf>
    <xf numFmtId="0" fontId="6" fillId="0" borderId="100" xfId="5" applyFont="1" applyBorder="1" applyAlignment="1">
      <alignment horizontal="center" vertical="center"/>
    </xf>
    <xf numFmtId="2" fontId="45" fillId="0" borderId="86" xfId="5" applyNumberFormat="1" applyFont="1" applyBorder="1" applyAlignment="1">
      <alignment horizontal="center" vertical="center"/>
    </xf>
    <xf numFmtId="2" fontId="45" fillId="0" borderId="95" xfId="5" applyNumberFormat="1" applyFont="1" applyBorder="1" applyAlignment="1">
      <alignment horizontal="center" vertical="center"/>
    </xf>
    <xf numFmtId="2" fontId="45" fillId="0" borderId="87" xfId="2" applyNumberFormat="1" applyFont="1" applyBorder="1" applyAlignment="1">
      <alignment horizontal="center" vertical="center"/>
    </xf>
    <xf numFmtId="2" fontId="45" fillId="0" borderId="96" xfId="2" applyNumberFormat="1" applyFont="1" applyBorder="1" applyAlignment="1">
      <alignment horizontal="center" vertical="center"/>
    </xf>
    <xf numFmtId="0" fontId="44" fillId="2" borderId="86" xfId="2" applyFont="1" applyFill="1" applyBorder="1" applyAlignment="1">
      <alignment horizontal="center" vertical="center"/>
    </xf>
    <xf numFmtId="0" fontId="44" fillId="2" borderId="87" xfId="2" applyFont="1" applyFill="1" applyBorder="1" applyAlignment="1">
      <alignment horizontal="center" vertical="center"/>
    </xf>
    <xf numFmtId="0" fontId="45" fillId="0" borderId="86" xfId="5" applyFont="1" applyBorder="1" applyAlignment="1">
      <alignment horizontal="center" vertical="center"/>
    </xf>
    <xf numFmtId="0" fontId="45" fillId="0" borderId="95" xfId="5" applyFont="1" applyBorder="1" applyAlignment="1">
      <alignment horizontal="center" vertical="center"/>
    </xf>
    <xf numFmtId="0" fontId="43" fillId="2" borderId="84" xfId="5" applyFont="1" applyFill="1" applyBorder="1" applyAlignment="1">
      <alignment horizontal="left" vertical="center" textRotation="90"/>
    </xf>
    <xf numFmtId="0" fontId="43" fillId="2" borderId="88" xfId="5" applyFont="1" applyFill="1" applyBorder="1" applyAlignment="1">
      <alignment horizontal="left" vertical="center" textRotation="90"/>
    </xf>
    <xf numFmtId="0" fontId="43" fillId="2" borderId="85" xfId="5" applyFont="1" applyFill="1" applyBorder="1" applyAlignment="1">
      <alignment horizontal="center" vertical="center"/>
    </xf>
    <xf numFmtId="0" fontId="43" fillId="2" borderId="89" xfId="5" applyFont="1" applyFill="1" applyBorder="1" applyAlignment="1">
      <alignment horizontal="center" vertical="center"/>
    </xf>
    <xf numFmtId="0" fontId="44" fillId="2" borderId="90" xfId="2" applyFont="1" applyFill="1" applyBorder="1" applyAlignment="1">
      <alignment horizontal="center" vertical="center"/>
    </xf>
    <xf numFmtId="0" fontId="43" fillId="2" borderId="92" xfId="5" applyFont="1" applyFill="1" applyBorder="1" applyAlignment="1">
      <alignment horizontal="center" vertical="center"/>
    </xf>
    <xf numFmtId="0" fontId="44" fillId="2" borderId="93" xfId="2" applyFont="1" applyFill="1" applyBorder="1" applyAlignment="1">
      <alignment horizontal="center" vertical="center"/>
    </xf>
    <xf numFmtId="2" fontId="45" fillId="0" borderId="90" xfId="5" applyNumberFormat="1" applyFont="1" applyBorder="1" applyAlignment="1">
      <alignment horizontal="center" vertical="center"/>
    </xf>
    <xf numFmtId="2" fontId="45" fillId="0" borderId="106" xfId="5" applyNumberFormat="1" applyFont="1" applyBorder="1" applyAlignment="1">
      <alignment horizontal="center" vertical="center"/>
    </xf>
    <xf numFmtId="0" fontId="45" fillId="0" borderId="98" xfId="5" applyFont="1" applyBorder="1" applyAlignment="1">
      <alignment horizontal="center" vertical="center"/>
    </xf>
    <xf numFmtId="2" fontId="45" fillId="0" borderId="99" xfId="5" applyNumberFormat="1" applyFont="1" applyBorder="1" applyAlignment="1">
      <alignment horizontal="center" vertical="center"/>
    </xf>
    <xf numFmtId="2" fontId="45" fillId="0" borderId="100" xfId="5" applyNumberFormat="1" applyFont="1" applyBorder="1" applyAlignment="1">
      <alignment horizontal="center" vertical="center"/>
    </xf>
    <xf numFmtId="2" fontId="45" fillId="0" borderId="22" xfId="2" applyNumberFormat="1" applyFont="1" applyBorder="1" applyAlignment="1">
      <alignment horizontal="center" vertical="center"/>
    </xf>
    <xf numFmtId="2" fontId="45" fillId="0" borderId="38" xfId="2" applyNumberFormat="1" applyFont="1" applyBorder="1" applyAlignment="1">
      <alignment horizontal="center" vertical="center"/>
    </xf>
    <xf numFmtId="0" fontId="45" fillId="0" borderId="101" xfId="5" applyFont="1" applyBorder="1" applyAlignment="1">
      <alignment horizontal="center" vertical="center"/>
    </xf>
    <xf numFmtId="0" fontId="43" fillId="2" borderId="51" xfId="5" applyFont="1" applyFill="1" applyBorder="1" applyAlignment="1">
      <alignment horizontal="left" vertical="center" textRotation="90"/>
    </xf>
    <xf numFmtId="0" fontId="43" fillId="2" borderId="4" xfId="5" applyFont="1" applyFill="1" applyBorder="1" applyAlignment="1">
      <alignment horizontal="left" vertical="center" textRotation="90"/>
    </xf>
    <xf numFmtId="0" fontId="43" fillId="2" borderId="53" xfId="5" applyFont="1" applyFill="1" applyBorder="1" applyAlignment="1">
      <alignment horizontal="left" vertical="center" textRotation="90"/>
    </xf>
    <xf numFmtId="0" fontId="44" fillId="2" borderId="103" xfId="2" applyFont="1" applyFill="1" applyBorder="1" applyAlignment="1">
      <alignment horizontal="center" vertical="center"/>
    </xf>
    <xf numFmtId="0" fontId="44" fillId="2" borderId="100" xfId="2" applyFont="1" applyFill="1" applyBorder="1" applyAlignment="1">
      <alignment horizontal="center" vertical="center"/>
    </xf>
    <xf numFmtId="0" fontId="44" fillId="2" borderId="104" xfId="2" applyFont="1" applyFill="1" applyBorder="1" applyAlignment="1">
      <alignment horizontal="center" vertical="center"/>
    </xf>
    <xf numFmtId="0" fontId="44" fillId="2" borderId="105" xfId="2" applyFont="1" applyFill="1" applyBorder="1" applyAlignment="1">
      <alignment horizontal="center" vertical="center"/>
    </xf>
    <xf numFmtId="0" fontId="44" fillId="2" borderId="12" xfId="2" applyFont="1" applyFill="1" applyBorder="1" applyAlignment="1">
      <alignment horizontal="center" vertical="center"/>
    </xf>
    <xf numFmtId="0" fontId="45" fillId="0" borderId="103" xfId="5" applyFont="1" applyBorder="1" applyAlignment="1">
      <alignment horizontal="center" vertical="center"/>
    </xf>
    <xf numFmtId="0" fontId="45" fillId="0" borderId="106" xfId="5" applyFont="1" applyBorder="1" applyAlignment="1">
      <alignment horizontal="center" vertical="center"/>
    </xf>
    <xf numFmtId="0" fontId="45" fillId="0" borderId="90" xfId="5" applyFont="1" applyBorder="1" applyAlignment="1">
      <alignment horizontal="center" vertical="center"/>
    </xf>
    <xf numFmtId="0" fontId="45" fillId="0" borderId="100" xfId="5" applyFont="1" applyBorder="1" applyAlignment="1">
      <alignment horizontal="center" vertical="center"/>
    </xf>
    <xf numFmtId="0" fontId="6" fillId="0" borderId="94" xfId="5" applyFont="1" applyBorder="1" applyAlignment="1">
      <alignment horizontal="center"/>
    </xf>
    <xf numFmtId="0" fontId="6" fillId="0" borderId="106" xfId="5" applyFont="1" applyBorder="1" applyAlignment="1">
      <alignment horizontal="center"/>
    </xf>
    <xf numFmtId="0" fontId="6" fillId="0" borderId="116" xfId="5" applyFont="1" applyBorder="1" applyAlignment="1">
      <alignment horizontal="center"/>
    </xf>
    <xf numFmtId="0" fontId="6" fillId="0" borderId="117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0" fontId="6" fillId="0" borderId="120" xfId="5" applyFont="1" applyBorder="1" applyAlignment="1">
      <alignment horizontal="center"/>
    </xf>
    <xf numFmtId="0" fontId="6" fillId="0" borderId="121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0" fontId="20" fillId="0" borderId="0" xfId="5" applyFont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48" fillId="2" borderId="51" xfId="5" applyFont="1" applyFill="1" applyBorder="1" applyAlignment="1">
      <alignment horizontal="center" vertical="center"/>
    </xf>
    <xf numFmtId="0" fontId="48" fillId="2" borderId="52" xfId="5" applyFont="1" applyFill="1" applyBorder="1" applyAlignment="1">
      <alignment horizontal="center" vertical="center"/>
    </xf>
    <xf numFmtId="0" fontId="48" fillId="2" borderId="83" xfId="5" applyFont="1" applyFill="1" applyBorder="1" applyAlignment="1">
      <alignment horizontal="center" vertical="center"/>
    </xf>
    <xf numFmtId="0" fontId="48" fillId="2" borderId="53" xfId="5" applyFont="1" applyFill="1" applyBorder="1" applyAlignment="1">
      <alignment horizontal="center" vertical="center"/>
    </xf>
    <xf numFmtId="0" fontId="48" fillId="2" borderId="54" xfId="5" applyFont="1" applyFill="1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6" fillId="0" borderId="95" xfId="5" applyFont="1" applyBorder="1" applyAlignment="1">
      <alignment horizontal="center" vertical="center" wrapText="1"/>
    </xf>
    <xf numFmtId="0" fontId="6" fillId="0" borderId="108" xfId="5" applyFont="1" applyBorder="1" applyAlignment="1">
      <alignment horizontal="center"/>
    </xf>
    <xf numFmtId="0" fontId="6" fillId="0" borderId="93" xfId="5" applyFont="1" applyBorder="1" applyAlignment="1">
      <alignment horizontal="center"/>
    </xf>
    <xf numFmtId="0" fontId="6" fillId="0" borderId="93" xfId="5" applyFont="1" applyBorder="1" applyAlignment="1">
      <alignment horizontal="center" vertical="center" wrapText="1"/>
    </xf>
    <xf numFmtId="0" fontId="6" fillId="0" borderId="113" xfId="5" applyFont="1" applyBorder="1" applyAlignment="1">
      <alignment horizontal="center" vertical="center" wrapText="1"/>
    </xf>
    <xf numFmtId="0" fontId="6" fillId="0" borderId="0" xfId="5" applyFont="1" applyBorder="1" applyAlignment="1">
      <alignment horizontal="center" vertical="center" wrapText="1"/>
    </xf>
    <xf numFmtId="0" fontId="49" fillId="0" borderId="51" xfId="5" applyFont="1" applyBorder="1" applyAlignment="1">
      <alignment horizontal="center" vertical="center" textRotation="90"/>
    </xf>
    <xf numFmtId="0" fontId="49" fillId="0" borderId="4" xfId="5" applyFont="1" applyBorder="1" applyAlignment="1">
      <alignment horizontal="center" vertical="center" textRotation="90"/>
    </xf>
    <xf numFmtId="0" fontId="49" fillId="0" borderId="53" xfId="5" applyFont="1" applyBorder="1" applyAlignment="1">
      <alignment horizontal="center" vertical="center" textRotation="90"/>
    </xf>
    <xf numFmtId="0" fontId="15" fillId="2" borderId="107" xfId="5" applyFont="1" applyFill="1" applyBorder="1" applyAlignment="1">
      <alignment horizontal="center"/>
    </xf>
    <xf numFmtId="0" fontId="15" fillId="2" borderId="86" xfId="5" applyFont="1" applyFill="1" applyBorder="1" applyAlignment="1">
      <alignment horizontal="center"/>
    </xf>
    <xf numFmtId="0" fontId="50" fillId="2" borderId="115" xfId="5" applyFont="1" applyFill="1" applyBorder="1" applyAlignment="1">
      <alignment horizontal="center" vertical="center"/>
    </xf>
    <xf numFmtId="0" fontId="50" fillId="2" borderId="52" xfId="5" applyFont="1" applyFill="1" applyBorder="1" applyAlignment="1">
      <alignment horizontal="center" vertical="center"/>
    </xf>
    <xf numFmtId="0" fontId="50" fillId="2" borderId="110" xfId="5" applyFont="1" applyFill="1" applyBorder="1" applyAlignment="1">
      <alignment horizontal="center" vertical="center"/>
    </xf>
    <xf numFmtId="0" fontId="50" fillId="2" borderId="114" xfId="5" applyFont="1" applyFill="1" applyBorder="1" applyAlignment="1">
      <alignment horizontal="center" vertical="center"/>
    </xf>
    <xf numFmtId="0" fontId="50" fillId="2" borderId="54" xfId="5" applyFont="1" applyFill="1" applyBorder="1" applyAlignment="1">
      <alignment horizontal="center" vertical="center"/>
    </xf>
    <xf numFmtId="0" fontId="50" fillId="2" borderId="101" xfId="5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5" fillId="0" borderId="0" xfId="5" applyAlignment="1">
      <alignment horizontal="left" vertical="center" wrapText="1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justify"/>
    </xf>
    <xf numFmtId="0" fontId="48" fillId="0" borderId="51" xfId="5" applyFont="1" applyFill="1" applyBorder="1" applyAlignment="1">
      <alignment horizontal="center" vertical="center"/>
    </xf>
    <xf numFmtId="0" fontId="48" fillId="0" borderId="52" xfId="5" applyFont="1" applyFill="1" applyBorder="1" applyAlignment="1">
      <alignment horizontal="center" vertical="center"/>
    </xf>
    <xf numFmtId="0" fontId="48" fillId="0" borderId="83" xfId="5" applyFont="1" applyFill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54" xfId="5" applyFont="1" applyFill="1" applyBorder="1" applyAlignment="1">
      <alignment horizontal="center" vertical="center"/>
    </xf>
    <xf numFmtId="0" fontId="48" fillId="0" borderId="18" xfId="5" applyFont="1" applyFill="1" applyBorder="1" applyAlignment="1">
      <alignment horizontal="center" vertical="center"/>
    </xf>
    <xf numFmtId="0" fontId="50" fillId="2" borderId="85" xfId="5" applyFont="1" applyFill="1" applyBorder="1" applyAlignment="1">
      <alignment horizontal="center" vertical="center"/>
    </xf>
    <xf numFmtId="0" fontId="50" fillId="2" borderId="92" xfId="5" applyFont="1" applyFill="1" applyBorder="1" applyAlignment="1">
      <alignment horizontal="center" vertical="center"/>
    </xf>
    <xf numFmtId="0" fontId="50" fillId="2" borderId="103" xfId="5" applyFont="1" applyFill="1" applyBorder="1" applyAlignment="1">
      <alignment horizontal="center" vertical="center"/>
    </xf>
    <xf numFmtId="0" fontId="50" fillId="2" borderId="100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39" fillId="0" borderId="0" xfId="5" applyFont="1" applyAlignment="1">
      <alignment horizontal="left" vertical="center" wrapText="1"/>
    </xf>
    <xf numFmtId="0" fontId="2" fillId="0" borderId="0" xfId="5" applyFont="1" applyBorder="1" applyAlignment="1">
      <alignment horizontal="center" vertical="center"/>
    </xf>
    <xf numFmtId="0" fontId="10" fillId="2" borderId="51" xfId="5" applyFont="1" applyFill="1" applyBorder="1" applyAlignment="1">
      <alignment horizontal="center" vertical="center" wrapText="1"/>
    </xf>
    <xf numFmtId="0" fontId="10" fillId="2" borderId="52" xfId="5" applyFont="1" applyFill="1" applyBorder="1" applyAlignment="1">
      <alignment horizontal="center" vertical="center" wrapText="1"/>
    </xf>
    <xf numFmtId="0" fontId="10" fillId="2" borderId="83" xfId="5" applyFont="1" applyFill="1" applyBorder="1" applyAlignment="1">
      <alignment horizontal="center" vertical="center" wrapText="1"/>
    </xf>
    <xf numFmtId="0" fontId="10" fillId="2" borderId="53" xfId="5" applyFont="1" applyFill="1" applyBorder="1" applyAlignment="1">
      <alignment horizontal="center" vertical="center" wrapText="1"/>
    </xf>
    <xf numFmtId="0" fontId="10" fillId="2" borderId="54" xfId="5" applyFont="1" applyFill="1" applyBorder="1" applyAlignment="1">
      <alignment horizontal="center" vertical="center" wrapText="1"/>
    </xf>
    <xf numFmtId="0" fontId="10" fillId="2" borderId="18" xfId="5" applyFont="1" applyFill="1" applyBorder="1" applyAlignment="1">
      <alignment horizontal="center" vertical="center" wrapText="1"/>
    </xf>
    <xf numFmtId="0" fontId="55" fillId="0" borderId="84" xfId="5" applyFont="1" applyBorder="1" applyAlignment="1">
      <alignment horizontal="center" vertical="center" textRotation="90"/>
    </xf>
    <xf numFmtId="0" fontId="55" fillId="0" borderId="88" xfId="5" applyFont="1" applyBorder="1" applyAlignment="1">
      <alignment horizontal="center" vertical="center" textRotation="90"/>
    </xf>
    <xf numFmtId="0" fontId="16" fillId="0" borderId="103" xfId="5" applyFont="1" applyBorder="1" applyAlignment="1">
      <alignment horizontal="center" vertical="center" textRotation="90"/>
    </xf>
    <xf numFmtId="0" fontId="16" fillId="0" borderId="99" xfId="5" applyFont="1" applyBorder="1" applyAlignment="1">
      <alignment horizontal="center" vertical="center" textRotation="90"/>
    </xf>
    <xf numFmtId="0" fontId="16" fillId="0" borderId="106" xfId="5" applyFont="1" applyBorder="1" applyAlignment="1">
      <alignment horizontal="center" vertical="center" textRotation="90"/>
    </xf>
    <xf numFmtId="0" fontId="50" fillId="2" borderId="106" xfId="5" applyFont="1" applyFill="1" applyBorder="1" applyAlignment="1">
      <alignment horizontal="center" vertical="center"/>
    </xf>
    <xf numFmtId="0" fontId="15" fillId="2" borderId="95" xfId="2" applyFont="1" applyFill="1" applyBorder="1" applyAlignment="1">
      <alignment horizontal="center" vertical="center"/>
    </xf>
    <xf numFmtId="0" fontId="49" fillId="0" borderId="84" xfId="5" applyFont="1" applyBorder="1" applyAlignment="1">
      <alignment horizontal="center" vertical="center" textRotation="90"/>
    </xf>
    <xf numFmtId="0" fontId="49" fillId="0" borderId="88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16" fillId="0" borderId="95" xfId="5" applyFont="1" applyBorder="1" applyAlignment="1">
      <alignment horizontal="center" vertical="center" textRotation="90"/>
    </xf>
    <xf numFmtId="0" fontId="50" fillId="2" borderId="94" xfId="5" applyFont="1" applyFill="1" applyBorder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20" fillId="0" borderId="127" xfId="1" applyFont="1" applyBorder="1" applyAlignment="1">
      <alignment horizontal="center" vertical="center" textRotation="90"/>
    </xf>
    <xf numFmtId="0" fontId="20" fillId="0" borderId="128" xfId="1" applyFont="1" applyBorder="1" applyAlignment="1">
      <alignment horizontal="center" vertical="center"/>
    </xf>
    <xf numFmtId="0" fontId="20" fillId="0" borderId="129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128" xfId="1" applyFont="1" applyBorder="1" applyAlignment="1">
      <alignment horizontal="center" vertical="center" textRotation="90"/>
    </xf>
    <xf numFmtId="0" fontId="56" fillId="0" borderId="0" xfId="5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50" fillId="2" borderId="89" xfId="5" applyFont="1" applyFill="1" applyBorder="1" applyAlignment="1">
      <alignment horizontal="center" vertical="center"/>
    </xf>
    <xf numFmtId="0" fontId="50" fillId="2" borderId="99" xfId="5" applyFont="1" applyFill="1" applyBorder="1" applyAlignment="1">
      <alignment horizontal="center" vertical="center"/>
    </xf>
    <xf numFmtId="0" fontId="39" fillId="0" borderId="0" xfId="5" applyFont="1" applyBorder="1" applyAlignment="1">
      <alignment horizontal="center"/>
    </xf>
    <xf numFmtId="0" fontId="51" fillId="2" borderId="86" xfId="2" applyFont="1" applyFill="1" applyBorder="1" applyAlignment="1">
      <alignment horizontal="center" vertical="center"/>
    </xf>
    <xf numFmtId="0" fontId="51" fillId="2" borderId="87" xfId="2" applyFont="1" applyFill="1" applyBorder="1" applyAlignment="1">
      <alignment horizontal="center" vertical="center"/>
    </xf>
    <xf numFmtId="0" fontId="51" fillId="2" borderId="85" xfId="5" applyFont="1" applyFill="1" applyBorder="1" applyAlignment="1">
      <alignment horizontal="center" vertical="center"/>
    </xf>
    <xf numFmtId="0" fontId="51" fillId="2" borderId="94" xfId="5" applyFont="1" applyFill="1" applyBorder="1" applyAlignment="1">
      <alignment horizontal="center" vertical="center"/>
    </xf>
    <xf numFmtId="0" fontId="51" fillId="2" borderId="95" xfId="2" applyFont="1" applyFill="1" applyBorder="1" applyAlignment="1">
      <alignment horizontal="center" vertical="center"/>
    </xf>
    <xf numFmtId="0" fontId="56" fillId="0" borderId="0" xfId="5" applyFont="1" applyAlignment="1">
      <alignment horizontal="center" vertic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0" fontId="39" fillId="0" borderId="83" xfId="5" applyFont="1" applyBorder="1" applyAlignment="1">
      <alignment horizontal="center"/>
    </xf>
    <xf numFmtId="0" fontId="39" fillId="0" borderId="53" xfId="5" applyFont="1" applyBorder="1" applyAlignment="1">
      <alignment horizontal="center"/>
    </xf>
    <xf numFmtId="0" fontId="39" fillId="0" borderId="54" xfId="5" applyFont="1" applyBorder="1" applyAlignment="1">
      <alignment horizontal="center"/>
    </xf>
    <xf numFmtId="0" fontId="39" fillId="0" borderId="18" xfId="5" applyFont="1" applyBorder="1" applyAlignment="1">
      <alignment horizontal="center"/>
    </xf>
    <xf numFmtId="0" fontId="39" fillId="0" borderId="51" xfId="5" applyFont="1" applyBorder="1" applyAlignment="1">
      <alignment horizontal="center" vertical="center" textRotation="90"/>
    </xf>
    <xf numFmtId="0" fontId="39" fillId="0" borderId="4" xfId="5" applyFont="1" applyBorder="1" applyAlignment="1">
      <alignment horizontal="center" vertical="center" textRotation="90"/>
    </xf>
    <xf numFmtId="0" fontId="39" fillId="0" borderId="88" xfId="5" applyFont="1" applyBorder="1" applyAlignment="1">
      <alignment horizontal="center" vertical="center" textRotation="90"/>
    </xf>
    <xf numFmtId="0" fontId="39" fillId="0" borderId="17" xfId="5" applyFont="1" applyBorder="1" applyAlignment="1">
      <alignment horizontal="center" vertical="center" textRotation="90"/>
    </xf>
    <xf numFmtId="2" fontId="39" fillId="0" borderId="99" xfId="5" applyNumberFormat="1" applyFont="1" applyBorder="1" applyAlignment="1">
      <alignment horizontal="center" vertical="center"/>
    </xf>
    <xf numFmtId="2" fontId="39" fillId="0" borderId="106" xfId="5" applyNumberFormat="1" applyFont="1" applyBorder="1" applyAlignment="1">
      <alignment horizontal="center" vertical="center"/>
    </xf>
    <xf numFmtId="2" fontId="39" fillId="0" borderId="113" xfId="5" applyNumberFormat="1" applyFont="1" applyBorder="1" applyAlignment="1">
      <alignment horizontal="center" vertical="center"/>
    </xf>
    <xf numFmtId="2" fontId="39" fillId="0" borderId="116" xfId="5" applyNumberFormat="1" applyFont="1" applyBorder="1" applyAlignment="1">
      <alignment horizontal="center" vertical="center"/>
    </xf>
    <xf numFmtId="2" fontId="39" fillId="0" borderId="137" xfId="5" applyNumberFormat="1" applyFont="1" applyBorder="1" applyAlignment="1">
      <alignment horizontal="center" vertical="center"/>
    </xf>
    <xf numFmtId="2" fontId="39" fillId="0" borderId="118" xfId="5" applyNumberFormat="1" applyFont="1" applyBorder="1" applyAlignment="1">
      <alignment horizontal="center" vertical="center"/>
    </xf>
    <xf numFmtId="0" fontId="39" fillId="0" borderId="99" xfId="5" applyFont="1" applyBorder="1" applyAlignment="1">
      <alignment horizontal="center" vertical="center"/>
    </xf>
    <xf numFmtId="0" fontId="39" fillId="0" borderId="106" xfId="5" applyFont="1" applyBorder="1" applyAlignment="1">
      <alignment horizontal="center" vertical="center"/>
    </xf>
    <xf numFmtId="0" fontId="39" fillId="0" borderId="90" xfId="5" applyFont="1" applyBorder="1" applyAlignment="1">
      <alignment horizontal="center" vertical="center"/>
    </xf>
    <xf numFmtId="2" fontId="39" fillId="0" borderId="90" xfId="5" applyNumberFormat="1" applyFont="1" applyBorder="1" applyAlignment="1">
      <alignment horizontal="center" vertical="center"/>
    </xf>
    <xf numFmtId="2" fontId="39" fillId="0" borderId="125" xfId="5" applyNumberFormat="1" applyFont="1" applyBorder="1" applyAlignment="1">
      <alignment horizontal="center" vertical="center"/>
    </xf>
    <xf numFmtId="2" fontId="39" fillId="0" borderId="91" xfId="5" applyNumberFormat="1" applyFont="1" applyBorder="1" applyAlignment="1">
      <alignment horizontal="center" vertical="center"/>
    </xf>
    <xf numFmtId="2" fontId="39" fillId="0" borderId="114" xfId="5" applyNumberFormat="1" applyFont="1" applyBorder="1" applyAlignment="1">
      <alignment horizontal="center" vertical="center"/>
    </xf>
    <xf numFmtId="2" fontId="39" fillId="0" borderId="146" xfId="5" applyNumberFormat="1" applyFont="1" applyBorder="1" applyAlignment="1">
      <alignment horizontal="center" vertical="center"/>
    </xf>
    <xf numFmtId="0" fontId="39" fillId="0" borderId="100" xfId="5" applyFont="1" applyBorder="1" applyAlignment="1">
      <alignment horizontal="center" vertical="center"/>
    </xf>
    <xf numFmtId="2" fontId="39" fillId="0" borderId="100" xfId="5" applyNumberFormat="1" applyFont="1" applyBorder="1" applyAlignment="1">
      <alignment horizontal="center" vertical="center"/>
    </xf>
    <xf numFmtId="0" fontId="39" fillId="0" borderId="95" xfId="5" applyFont="1" applyBorder="1" applyAlignment="1">
      <alignment horizontal="center" vertical="center"/>
    </xf>
    <xf numFmtId="0" fontId="39" fillId="0" borderId="93" xfId="5" applyFont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3" xfId="5"/>
    <cellStyle name="Обычный_Фурнитура SAVIO для профилей с европазом c угловым переключателем от 26.08.2010" xfId="3"/>
    <cellStyle name="Обычный_Фурнитура SAVIO для профилей с европазом с вертикальным шпингалетом от 26.08.20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1.jpeg"/><Relationship Id="rId21" Type="http://schemas.openxmlformats.org/officeDocument/2006/relationships/image" Target="../media/image38.jpeg"/><Relationship Id="rId7" Type="http://schemas.openxmlformats.org/officeDocument/2006/relationships/image" Target="../media/image25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2" Type="http://schemas.openxmlformats.org/officeDocument/2006/relationships/image" Target="../media/image20.jpe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12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5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10" Type="http://schemas.openxmlformats.org/officeDocument/2006/relationships/image" Target="../media/image28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33.jpeg"/><Relationship Id="rId5" Type="http://schemas.openxmlformats.org/officeDocument/2006/relationships/image" Target="../media/image54.jpeg"/><Relationship Id="rId4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3" Type="http://schemas.openxmlformats.org/officeDocument/2006/relationships/image" Target="../media/image52.jpeg"/><Relationship Id="rId21" Type="http://schemas.openxmlformats.org/officeDocument/2006/relationships/image" Target="../media/image73.jpeg"/><Relationship Id="rId7" Type="http://schemas.openxmlformats.org/officeDocument/2006/relationships/image" Target="../media/image60.jpe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2" Type="http://schemas.openxmlformats.org/officeDocument/2006/relationships/image" Target="../media/image56.jpe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1" Type="http://schemas.openxmlformats.org/officeDocument/2006/relationships/image" Target="../media/image55.jpeg"/><Relationship Id="rId6" Type="http://schemas.openxmlformats.org/officeDocument/2006/relationships/image" Target="../media/image59.jpeg"/><Relationship Id="rId11" Type="http://schemas.openxmlformats.org/officeDocument/2006/relationships/image" Target="../media/image63.jpeg"/><Relationship Id="rId24" Type="http://schemas.openxmlformats.org/officeDocument/2006/relationships/image" Target="../media/image75.jpeg"/><Relationship Id="rId5" Type="http://schemas.openxmlformats.org/officeDocument/2006/relationships/image" Target="../media/image58.jpeg"/><Relationship Id="rId15" Type="http://schemas.openxmlformats.org/officeDocument/2006/relationships/image" Target="../media/image67.jpeg"/><Relationship Id="rId23" Type="http://schemas.openxmlformats.org/officeDocument/2006/relationships/image" Target="../media/image37.jpeg"/><Relationship Id="rId10" Type="http://schemas.openxmlformats.org/officeDocument/2006/relationships/image" Target="../media/image62.jpeg"/><Relationship Id="rId19" Type="http://schemas.openxmlformats.org/officeDocument/2006/relationships/image" Target="../media/image71.jpeg"/><Relationship Id="rId4" Type="http://schemas.openxmlformats.org/officeDocument/2006/relationships/image" Target="../media/image57.jpeg"/><Relationship Id="rId9" Type="http://schemas.openxmlformats.org/officeDocument/2006/relationships/image" Target="../media/image54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3.jpeg"/><Relationship Id="rId18" Type="http://schemas.openxmlformats.org/officeDocument/2006/relationships/image" Target="../media/image87.jpeg"/><Relationship Id="rId3" Type="http://schemas.openxmlformats.org/officeDocument/2006/relationships/image" Target="../media/image52.jpeg"/><Relationship Id="rId7" Type="http://schemas.openxmlformats.org/officeDocument/2006/relationships/image" Target="../media/image70.jpeg"/><Relationship Id="rId12" Type="http://schemas.openxmlformats.org/officeDocument/2006/relationships/image" Target="../media/image12.jpeg"/><Relationship Id="rId17" Type="http://schemas.openxmlformats.org/officeDocument/2006/relationships/image" Target="../media/image86.jpeg"/><Relationship Id="rId2" Type="http://schemas.openxmlformats.org/officeDocument/2006/relationships/image" Target="../media/image77.jpeg"/><Relationship Id="rId16" Type="http://schemas.openxmlformats.org/officeDocument/2006/relationships/image" Target="../media/image85.jpeg"/><Relationship Id="rId20" Type="http://schemas.openxmlformats.org/officeDocument/2006/relationships/image" Target="../media/image89.jpeg"/><Relationship Id="rId1" Type="http://schemas.openxmlformats.org/officeDocument/2006/relationships/image" Target="../media/image76.jpeg"/><Relationship Id="rId6" Type="http://schemas.openxmlformats.org/officeDocument/2006/relationships/image" Target="../media/image54.jpeg"/><Relationship Id="rId11" Type="http://schemas.openxmlformats.org/officeDocument/2006/relationships/image" Target="../media/image33.jpeg"/><Relationship Id="rId5" Type="http://schemas.openxmlformats.org/officeDocument/2006/relationships/image" Target="../media/image79.jpeg"/><Relationship Id="rId15" Type="http://schemas.openxmlformats.org/officeDocument/2006/relationships/image" Target="../media/image84.jpeg"/><Relationship Id="rId10" Type="http://schemas.openxmlformats.org/officeDocument/2006/relationships/image" Target="../media/image82.jpeg"/><Relationship Id="rId19" Type="http://schemas.openxmlformats.org/officeDocument/2006/relationships/image" Target="../media/image88.jpeg"/><Relationship Id="rId4" Type="http://schemas.openxmlformats.org/officeDocument/2006/relationships/image" Target="../media/image78.jpeg"/><Relationship Id="rId9" Type="http://schemas.openxmlformats.org/officeDocument/2006/relationships/image" Target="../media/image81.jpeg"/><Relationship Id="rId14" Type="http://schemas.openxmlformats.org/officeDocument/2006/relationships/image" Target="../media/image3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5" Type="http://schemas.openxmlformats.org/officeDocument/2006/relationships/image" Target="../media/image103.jpeg"/><Relationship Id="rId4" Type="http://schemas.openxmlformats.org/officeDocument/2006/relationships/image" Target="../media/image10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614855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</xdr:row>
      <xdr:rowOff>38100</xdr:rowOff>
    </xdr:from>
    <xdr:to>
      <xdr:col>3</xdr:col>
      <xdr:colOff>361950</xdr:colOff>
      <xdr:row>8</xdr:row>
      <xdr:rowOff>1447800</xdr:rowOff>
    </xdr:to>
    <xdr:pic>
      <xdr:nvPicPr>
        <xdr:cNvPr id="3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21336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</xdr:row>
      <xdr:rowOff>47625</xdr:rowOff>
    </xdr:from>
    <xdr:to>
      <xdr:col>11</xdr:col>
      <xdr:colOff>1181100</xdr:colOff>
      <xdr:row>8</xdr:row>
      <xdr:rowOff>1466850</xdr:rowOff>
    </xdr:to>
    <xdr:pic>
      <xdr:nvPicPr>
        <xdr:cNvPr id="5" name="Picture 616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534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266700</xdr:colOff>
      <xdr:row>8</xdr:row>
      <xdr:rowOff>47625</xdr:rowOff>
    </xdr:from>
    <xdr:to>
      <xdr:col>21</xdr:col>
      <xdr:colOff>1209675</xdr:colOff>
      <xdr:row>8</xdr:row>
      <xdr:rowOff>1466850</xdr:rowOff>
    </xdr:to>
    <xdr:pic>
      <xdr:nvPicPr>
        <xdr:cNvPr id="6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5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257175</xdr:colOff>
      <xdr:row>8</xdr:row>
      <xdr:rowOff>57150</xdr:rowOff>
    </xdr:from>
    <xdr:to>
      <xdr:col>13</xdr:col>
      <xdr:colOff>485775</xdr:colOff>
      <xdr:row>8</xdr:row>
      <xdr:rowOff>1466850</xdr:rowOff>
    </xdr:to>
    <xdr:pic>
      <xdr:nvPicPr>
        <xdr:cNvPr id="7" name="Picture 618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1725" y="215265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276225</xdr:colOff>
      <xdr:row>8</xdr:row>
      <xdr:rowOff>47625</xdr:rowOff>
    </xdr:from>
    <xdr:to>
      <xdr:col>23</xdr:col>
      <xdr:colOff>504825</xdr:colOff>
      <xdr:row>8</xdr:row>
      <xdr:rowOff>1457325</xdr:rowOff>
    </xdr:to>
    <xdr:pic>
      <xdr:nvPicPr>
        <xdr:cNvPr id="8" name="Picture 619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43125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619125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</xdr:row>
      <xdr:rowOff>47625</xdr:rowOff>
    </xdr:from>
    <xdr:to>
      <xdr:col>3</xdr:col>
      <xdr:colOff>476250</xdr:colOff>
      <xdr:row>8</xdr:row>
      <xdr:rowOff>1457325</xdr:rowOff>
    </xdr:to>
    <xdr:pic>
      <xdr:nvPicPr>
        <xdr:cNvPr id="3" name="Picture 612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3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8</xdr:row>
      <xdr:rowOff>47625</xdr:rowOff>
    </xdr:from>
    <xdr:to>
      <xdr:col>13</xdr:col>
      <xdr:colOff>476250</xdr:colOff>
      <xdr:row>8</xdr:row>
      <xdr:rowOff>1457325</xdr:rowOff>
    </xdr:to>
    <xdr:pic>
      <xdr:nvPicPr>
        <xdr:cNvPr id="5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0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8</xdr:row>
      <xdr:rowOff>47625</xdr:rowOff>
    </xdr:from>
    <xdr:to>
      <xdr:col>11</xdr:col>
      <xdr:colOff>1171575</xdr:colOff>
      <xdr:row>8</xdr:row>
      <xdr:rowOff>1466850</xdr:rowOff>
    </xdr:to>
    <xdr:pic>
      <xdr:nvPicPr>
        <xdr:cNvPr id="6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5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247650</xdr:colOff>
      <xdr:row>8</xdr:row>
      <xdr:rowOff>47625</xdr:rowOff>
    </xdr:from>
    <xdr:to>
      <xdr:col>23</xdr:col>
      <xdr:colOff>476250</xdr:colOff>
      <xdr:row>8</xdr:row>
      <xdr:rowOff>1457325</xdr:rowOff>
    </xdr:to>
    <xdr:pic>
      <xdr:nvPicPr>
        <xdr:cNvPr id="7" name="Picture 616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228600</xdr:colOff>
      <xdr:row>8</xdr:row>
      <xdr:rowOff>47625</xdr:rowOff>
    </xdr:from>
    <xdr:to>
      <xdr:col>21</xdr:col>
      <xdr:colOff>1171575</xdr:colOff>
      <xdr:row>8</xdr:row>
      <xdr:rowOff>1466850</xdr:rowOff>
    </xdr:to>
    <xdr:pic>
      <xdr:nvPicPr>
        <xdr:cNvPr id="8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010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21</xdr:col>
      <xdr:colOff>95250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421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3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4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20</xdr:row>
      <xdr:rowOff>38100</xdr:rowOff>
    </xdr:from>
    <xdr:to>
      <xdr:col>3</xdr:col>
      <xdr:colOff>638175</xdr:colOff>
      <xdr:row>30</xdr:row>
      <xdr:rowOff>152400</xdr:rowOff>
    </xdr:to>
    <xdr:grpSp>
      <xdr:nvGrpSpPr>
        <xdr:cNvPr id="5" name="Группа 108"/>
        <xdr:cNvGrpSpPr>
          <a:grpSpLocks/>
        </xdr:cNvGrpSpPr>
      </xdr:nvGrpSpPr>
      <xdr:grpSpPr bwMode="auto">
        <a:xfrm>
          <a:off x="2371725" y="4174671"/>
          <a:ext cx="1069521" cy="1787979"/>
          <a:chOff x="1462088" y="4448175"/>
          <a:chExt cx="1076325" cy="1785938"/>
        </a:xfrm>
      </xdr:grpSpPr>
      <xdr:pic>
        <xdr:nvPicPr>
          <xdr:cNvPr id="6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104775</xdr:colOff>
      <xdr:row>20</xdr:row>
      <xdr:rowOff>9525</xdr:rowOff>
    </xdr:from>
    <xdr:to>
      <xdr:col>9</xdr:col>
      <xdr:colOff>666750</xdr:colOff>
      <xdr:row>30</xdr:row>
      <xdr:rowOff>123825</xdr:rowOff>
    </xdr:to>
    <xdr:grpSp>
      <xdr:nvGrpSpPr>
        <xdr:cNvPr id="11" name="Группа 114"/>
        <xdr:cNvGrpSpPr>
          <a:grpSpLocks/>
        </xdr:cNvGrpSpPr>
      </xdr:nvGrpSpPr>
      <xdr:grpSpPr bwMode="auto">
        <a:xfrm>
          <a:off x="8445954" y="4146096"/>
          <a:ext cx="1079046" cy="1787979"/>
          <a:chOff x="1462088" y="4448175"/>
          <a:chExt cx="1076325" cy="1785938"/>
        </a:xfrm>
      </xdr:grpSpPr>
      <xdr:pic>
        <xdr:nvPicPr>
          <xdr:cNvPr id="12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85725</xdr:colOff>
      <xdr:row>45</xdr:row>
      <xdr:rowOff>28575</xdr:rowOff>
    </xdr:from>
    <xdr:to>
      <xdr:col>3</xdr:col>
      <xdr:colOff>666750</xdr:colOff>
      <xdr:row>55</xdr:row>
      <xdr:rowOff>85725</xdr:rowOff>
    </xdr:to>
    <xdr:grpSp>
      <xdr:nvGrpSpPr>
        <xdr:cNvPr id="17" name="Группа 120"/>
        <xdr:cNvGrpSpPr>
          <a:grpSpLocks/>
        </xdr:cNvGrpSpPr>
      </xdr:nvGrpSpPr>
      <xdr:grpSpPr bwMode="auto">
        <a:xfrm>
          <a:off x="2371725" y="8628289"/>
          <a:ext cx="1098096" cy="1771650"/>
          <a:chOff x="1462088" y="9898856"/>
          <a:chExt cx="1097756" cy="1776413"/>
        </a:xfrm>
      </xdr:grpSpPr>
      <xdr:pic>
        <xdr:nvPicPr>
          <xdr:cNvPr id="18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85725</xdr:colOff>
      <xdr:row>45</xdr:row>
      <xdr:rowOff>9525</xdr:rowOff>
    </xdr:from>
    <xdr:to>
      <xdr:col>9</xdr:col>
      <xdr:colOff>666750</xdr:colOff>
      <xdr:row>55</xdr:row>
      <xdr:rowOff>76200</xdr:rowOff>
    </xdr:to>
    <xdr:grpSp>
      <xdr:nvGrpSpPr>
        <xdr:cNvPr id="25" name="Группа 128"/>
        <xdr:cNvGrpSpPr>
          <a:grpSpLocks/>
        </xdr:cNvGrpSpPr>
      </xdr:nvGrpSpPr>
      <xdr:grpSpPr bwMode="auto">
        <a:xfrm>
          <a:off x="8426904" y="8609239"/>
          <a:ext cx="1098096" cy="1781175"/>
          <a:chOff x="1462088" y="9898856"/>
          <a:chExt cx="1097756" cy="1776413"/>
        </a:xfrm>
      </xdr:grpSpPr>
      <xdr:pic>
        <xdr:nvPicPr>
          <xdr:cNvPr id="26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17</xdr:col>
      <xdr:colOff>219075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373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21</xdr:row>
      <xdr:rowOff>161925</xdr:rowOff>
    </xdr:from>
    <xdr:to>
      <xdr:col>24</xdr:col>
      <xdr:colOff>438150</xdr:colOff>
      <xdr:row>28</xdr:row>
      <xdr:rowOff>47625</xdr:rowOff>
    </xdr:to>
    <xdr:pic>
      <xdr:nvPicPr>
        <xdr:cNvPr id="3" name="Picture 6473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881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21</xdr:row>
      <xdr:rowOff>161925</xdr:rowOff>
    </xdr:from>
    <xdr:to>
      <xdr:col>23</xdr:col>
      <xdr:colOff>438150</xdr:colOff>
      <xdr:row>28</xdr:row>
      <xdr:rowOff>47625</xdr:rowOff>
    </xdr:to>
    <xdr:pic>
      <xdr:nvPicPr>
        <xdr:cNvPr id="4" name="Picture 6474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832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21</xdr:row>
      <xdr:rowOff>114300</xdr:rowOff>
    </xdr:from>
    <xdr:to>
      <xdr:col>24</xdr:col>
      <xdr:colOff>180975</xdr:colOff>
      <xdr:row>22</xdr:row>
      <xdr:rowOff>28575</xdr:rowOff>
    </xdr:to>
    <xdr:pic>
      <xdr:nvPicPr>
        <xdr:cNvPr id="5" name="Picture 6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215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447675</xdr:colOff>
      <xdr:row>21</xdr:row>
      <xdr:rowOff>114300</xdr:rowOff>
    </xdr:from>
    <xdr:to>
      <xdr:col>24</xdr:col>
      <xdr:colOff>19050</xdr:colOff>
      <xdr:row>22</xdr:row>
      <xdr:rowOff>28575</xdr:rowOff>
    </xdr:to>
    <xdr:pic>
      <xdr:nvPicPr>
        <xdr:cNvPr id="6" name="Picture 6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786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22</xdr:row>
      <xdr:rowOff>19050</xdr:rowOff>
    </xdr:from>
    <xdr:to>
      <xdr:col>23</xdr:col>
      <xdr:colOff>190500</xdr:colOff>
      <xdr:row>22</xdr:row>
      <xdr:rowOff>161925</xdr:rowOff>
    </xdr:to>
    <xdr:pic>
      <xdr:nvPicPr>
        <xdr:cNvPr id="7" name="Picture 6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40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28</xdr:row>
      <xdr:rowOff>19050</xdr:rowOff>
    </xdr:from>
    <xdr:to>
      <xdr:col>23</xdr:col>
      <xdr:colOff>200025</xdr:colOff>
      <xdr:row>28</xdr:row>
      <xdr:rowOff>161925</xdr:rowOff>
    </xdr:to>
    <xdr:pic>
      <xdr:nvPicPr>
        <xdr:cNvPr id="8" name="Picture 648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28</xdr:row>
      <xdr:rowOff>28575</xdr:rowOff>
    </xdr:from>
    <xdr:to>
      <xdr:col>24</xdr:col>
      <xdr:colOff>38100</xdr:colOff>
      <xdr:row>28</xdr:row>
      <xdr:rowOff>161925</xdr:rowOff>
    </xdr:to>
    <xdr:pic>
      <xdr:nvPicPr>
        <xdr:cNvPr id="9" name="Picture 6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4976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28</xdr:row>
      <xdr:rowOff>28575</xdr:rowOff>
    </xdr:from>
    <xdr:to>
      <xdr:col>24</xdr:col>
      <xdr:colOff>180975</xdr:colOff>
      <xdr:row>28</xdr:row>
      <xdr:rowOff>161925</xdr:rowOff>
    </xdr:to>
    <xdr:pic>
      <xdr:nvPicPr>
        <xdr:cNvPr id="10" name="Picture 6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358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22</xdr:row>
      <xdr:rowOff>19050</xdr:rowOff>
    </xdr:from>
    <xdr:to>
      <xdr:col>23</xdr:col>
      <xdr:colOff>180975</xdr:colOff>
      <xdr:row>22</xdr:row>
      <xdr:rowOff>161925</xdr:rowOff>
    </xdr:to>
    <xdr:pic>
      <xdr:nvPicPr>
        <xdr:cNvPr id="11" name="Picture 6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309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466725</xdr:colOff>
      <xdr:row>21</xdr:row>
      <xdr:rowOff>114300</xdr:rowOff>
    </xdr:from>
    <xdr:to>
      <xdr:col>23</xdr:col>
      <xdr:colOff>38100</xdr:colOff>
      <xdr:row>22</xdr:row>
      <xdr:rowOff>28575</xdr:rowOff>
    </xdr:to>
    <xdr:pic>
      <xdr:nvPicPr>
        <xdr:cNvPr id="12" name="Picture 6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9277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133350</xdr:colOff>
      <xdr:row>21</xdr:row>
      <xdr:rowOff>114300</xdr:rowOff>
    </xdr:from>
    <xdr:to>
      <xdr:col>22</xdr:col>
      <xdr:colOff>314325</xdr:colOff>
      <xdr:row>22</xdr:row>
      <xdr:rowOff>28575</xdr:rowOff>
    </xdr:to>
    <xdr:pic>
      <xdr:nvPicPr>
        <xdr:cNvPr id="13" name="Picture 6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594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28</xdr:row>
      <xdr:rowOff>28575</xdr:rowOff>
    </xdr:from>
    <xdr:to>
      <xdr:col>22</xdr:col>
      <xdr:colOff>190500</xdr:colOff>
      <xdr:row>28</xdr:row>
      <xdr:rowOff>161925</xdr:rowOff>
    </xdr:to>
    <xdr:pic>
      <xdr:nvPicPr>
        <xdr:cNvPr id="14" name="Picture 6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355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28</xdr:row>
      <xdr:rowOff>38100</xdr:rowOff>
    </xdr:from>
    <xdr:to>
      <xdr:col>23</xdr:col>
      <xdr:colOff>47625</xdr:colOff>
      <xdr:row>28</xdr:row>
      <xdr:rowOff>161925</xdr:rowOff>
    </xdr:to>
    <xdr:pic>
      <xdr:nvPicPr>
        <xdr:cNvPr id="15" name="Picture 64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02300" y="60198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28</xdr:row>
      <xdr:rowOff>28575</xdr:rowOff>
    </xdr:from>
    <xdr:to>
      <xdr:col>23</xdr:col>
      <xdr:colOff>180975</xdr:colOff>
      <xdr:row>28</xdr:row>
      <xdr:rowOff>161925</xdr:rowOff>
    </xdr:to>
    <xdr:pic>
      <xdr:nvPicPr>
        <xdr:cNvPr id="16" name="Picture 6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309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44</xdr:row>
      <xdr:rowOff>123825</xdr:rowOff>
    </xdr:from>
    <xdr:to>
      <xdr:col>24</xdr:col>
      <xdr:colOff>447675</xdr:colOff>
      <xdr:row>52</xdr:row>
      <xdr:rowOff>219075</xdr:rowOff>
    </xdr:to>
    <xdr:pic>
      <xdr:nvPicPr>
        <xdr:cNvPr id="17" name="Picture 6609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881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44</xdr:row>
      <xdr:rowOff>123825</xdr:rowOff>
    </xdr:from>
    <xdr:to>
      <xdr:col>23</xdr:col>
      <xdr:colOff>447675</xdr:colOff>
      <xdr:row>52</xdr:row>
      <xdr:rowOff>219075</xdr:rowOff>
    </xdr:to>
    <xdr:pic>
      <xdr:nvPicPr>
        <xdr:cNvPr id="18" name="Picture 6610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832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53</xdr:row>
      <xdr:rowOff>142875</xdr:rowOff>
    </xdr:from>
    <xdr:to>
      <xdr:col>22</xdr:col>
      <xdr:colOff>190500</xdr:colOff>
      <xdr:row>54</xdr:row>
      <xdr:rowOff>104775</xdr:rowOff>
    </xdr:to>
    <xdr:pic>
      <xdr:nvPicPr>
        <xdr:cNvPr id="19" name="Picture 66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355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142875</xdr:colOff>
      <xdr:row>44</xdr:row>
      <xdr:rowOff>76200</xdr:rowOff>
    </xdr:from>
    <xdr:to>
      <xdr:col>22</xdr:col>
      <xdr:colOff>323850</xdr:colOff>
      <xdr:row>45</xdr:row>
      <xdr:rowOff>76200</xdr:rowOff>
    </xdr:to>
    <xdr:pic>
      <xdr:nvPicPr>
        <xdr:cNvPr id="20" name="Picture 66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6892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45</xdr:row>
      <xdr:rowOff>28575</xdr:rowOff>
    </xdr:from>
    <xdr:to>
      <xdr:col>23</xdr:col>
      <xdr:colOff>180975</xdr:colOff>
      <xdr:row>46</xdr:row>
      <xdr:rowOff>19050</xdr:rowOff>
    </xdr:to>
    <xdr:pic>
      <xdr:nvPicPr>
        <xdr:cNvPr id="21" name="Picture 661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8309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53</xdr:row>
      <xdr:rowOff>142875</xdr:rowOff>
    </xdr:from>
    <xdr:to>
      <xdr:col>23</xdr:col>
      <xdr:colOff>180975</xdr:colOff>
      <xdr:row>54</xdr:row>
      <xdr:rowOff>104775</xdr:rowOff>
    </xdr:to>
    <xdr:pic>
      <xdr:nvPicPr>
        <xdr:cNvPr id="22" name="Picture 66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8309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53</xdr:row>
      <xdr:rowOff>152400</xdr:rowOff>
    </xdr:from>
    <xdr:to>
      <xdr:col>23</xdr:col>
      <xdr:colOff>200025</xdr:colOff>
      <xdr:row>54</xdr:row>
      <xdr:rowOff>104775</xdr:rowOff>
    </xdr:to>
    <xdr:pic>
      <xdr:nvPicPr>
        <xdr:cNvPr id="23" name="Picture 66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00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53</xdr:row>
      <xdr:rowOff>152400</xdr:rowOff>
    </xdr:from>
    <xdr:to>
      <xdr:col>24</xdr:col>
      <xdr:colOff>180975</xdr:colOff>
      <xdr:row>54</xdr:row>
      <xdr:rowOff>104775</xdr:rowOff>
    </xdr:to>
    <xdr:pic>
      <xdr:nvPicPr>
        <xdr:cNvPr id="24" name="Picture 66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35825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44</xdr:row>
      <xdr:rowOff>76200</xdr:rowOff>
    </xdr:from>
    <xdr:to>
      <xdr:col>24</xdr:col>
      <xdr:colOff>171450</xdr:colOff>
      <xdr:row>45</xdr:row>
      <xdr:rowOff>76200</xdr:rowOff>
    </xdr:to>
    <xdr:pic>
      <xdr:nvPicPr>
        <xdr:cNvPr id="25" name="Picture 66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2152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45</xdr:row>
      <xdr:rowOff>28575</xdr:rowOff>
    </xdr:from>
    <xdr:to>
      <xdr:col>23</xdr:col>
      <xdr:colOff>190500</xdr:colOff>
      <xdr:row>46</xdr:row>
      <xdr:rowOff>19050</xdr:rowOff>
    </xdr:to>
    <xdr:pic>
      <xdr:nvPicPr>
        <xdr:cNvPr id="26" name="Picture 66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40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914400</xdr:colOff>
      <xdr:row>48</xdr:row>
      <xdr:rowOff>85725</xdr:rowOff>
    </xdr:from>
    <xdr:to>
      <xdr:col>24</xdr:col>
      <xdr:colOff>190500</xdr:colOff>
      <xdr:row>49</xdr:row>
      <xdr:rowOff>66675</xdr:rowOff>
    </xdr:to>
    <xdr:pic>
      <xdr:nvPicPr>
        <xdr:cNvPr id="27" name="Picture 66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9453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48</xdr:row>
      <xdr:rowOff>114300</xdr:rowOff>
    </xdr:from>
    <xdr:to>
      <xdr:col>23</xdr:col>
      <xdr:colOff>200025</xdr:colOff>
      <xdr:row>49</xdr:row>
      <xdr:rowOff>114300</xdr:rowOff>
    </xdr:to>
    <xdr:pic>
      <xdr:nvPicPr>
        <xdr:cNvPr id="28" name="Picture 66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914400</xdr:colOff>
      <xdr:row>48</xdr:row>
      <xdr:rowOff>104775</xdr:rowOff>
    </xdr:from>
    <xdr:to>
      <xdr:col>23</xdr:col>
      <xdr:colOff>190500</xdr:colOff>
      <xdr:row>49</xdr:row>
      <xdr:rowOff>95250</xdr:rowOff>
    </xdr:to>
    <xdr:pic>
      <xdr:nvPicPr>
        <xdr:cNvPr id="29" name="Picture 66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8404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48</xdr:row>
      <xdr:rowOff>85725</xdr:rowOff>
    </xdr:from>
    <xdr:to>
      <xdr:col>22</xdr:col>
      <xdr:colOff>190500</xdr:colOff>
      <xdr:row>49</xdr:row>
      <xdr:rowOff>66675</xdr:rowOff>
    </xdr:to>
    <xdr:pic>
      <xdr:nvPicPr>
        <xdr:cNvPr id="30" name="Picture 66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9355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44</xdr:row>
      <xdr:rowOff>123825</xdr:rowOff>
    </xdr:from>
    <xdr:to>
      <xdr:col>17</xdr:col>
      <xdr:colOff>447675</xdr:colOff>
      <xdr:row>52</xdr:row>
      <xdr:rowOff>219075</xdr:rowOff>
    </xdr:to>
    <xdr:pic>
      <xdr:nvPicPr>
        <xdr:cNvPr id="31" name="Picture 662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016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44</xdr:row>
      <xdr:rowOff>123825</xdr:rowOff>
    </xdr:from>
    <xdr:to>
      <xdr:col>16</xdr:col>
      <xdr:colOff>447675</xdr:colOff>
      <xdr:row>52</xdr:row>
      <xdr:rowOff>219075</xdr:rowOff>
    </xdr:to>
    <xdr:pic>
      <xdr:nvPicPr>
        <xdr:cNvPr id="32" name="Picture 662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53</xdr:row>
      <xdr:rowOff>142875</xdr:rowOff>
    </xdr:from>
    <xdr:to>
      <xdr:col>15</xdr:col>
      <xdr:colOff>190500</xdr:colOff>
      <xdr:row>54</xdr:row>
      <xdr:rowOff>104775</xdr:rowOff>
    </xdr:to>
    <xdr:pic>
      <xdr:nvPicPr>
        <xdr:cNvPr id="33" name="Picture 662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49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142875</xdr:colOff>
      <xdr:row>44</xdr:row>
      <xdr:rowOff>76200</xdr:rowOff>
    </xdr:from>
    <xdr:to>
      <xdr:col>15</xdr:col>
      <xdr:colOff>323850</xdr:colOff>
      <xdr:row>45</xdr:row>
      <xdr:rowOff>76200</xdr:rowOff>
    </xdr:to>
    <xdr:pic>
      <xdr:nvPicPr>
        <xdr:cNvPr id="34" name="Picture 662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8247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45</xdr:row>
      <xdr:rowOff>28575</xdr:rowOff>
    </xdr:from>
    <xdr:to>
      <xdr:col>16</xdr:col>
      <xdr:colOff>180975</xdr:colOff>
      <xdr:row>46</xdr:row>
      <xdr:rowOff>19050</xdr:rowOff>
    </xdr:to>
    <xdr:pic>
      <xdr:nvPicPr>
        <xdr:cNvPr id="35" name="Picture 66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44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53</xdr:row>
      <xdr:rowOff>142875</xdr:rowOff>
    </xdr:from>
    <xdr:to>
      <xdr:col>16</xdr:col>
      <xdr:colOff>180975</xdr:colOff>
      <xdr:row>54</xdr:row>
      <xdr:rowOff>104775</xdr:rowOff>
    </xdr:to>
    <xdr:pic>
      <xdr:nvPicPr>
        <xdr:cNvPr id="36" name="Picture 66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444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53</xdr:row>
      <xdr:rowOff>142875</xdr:rowOff>
    </xdr:from>
    <xdr:to>
      <xdr:col>16</xdr:col>
      <xdr:colOff>200025</xdr:colOff>
      <xdr:row>54</xdr:row>
      <xdr:rowOff>104775</xdr:rowOff>
    </xdr:to>
    <xdr:pic>
      <xdr:nvPicPr>
        <xdr:cNvPr id="37" name="Picture 66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6355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53</xdr:row>
      <xdr:rowOff>142875</xdr:rowOff>
    </xdr:from>
    <xdr:to>
      <xdr:col>17</xdr:col>
      <xdr:colOff>180975</xdr:colOff>
      <xdr:row>54</xdr:row>
      <xdr:rowOff>104775</xdr:rowOff>
    </xdr:to>
    <xdr:pic>
      <xdr:nvPicPr>
        <xdr:cNvPr id="38" name="Picture 66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493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44</xdr:row>
      <xdr:rowOff>76200</xdr:rowOff>
    </xdr:from>
    <xdr:to>
      <xdr:col>17</xdr:col>
      <xdr:colOff>171450</xdr:colOff>
      <xdr:row>45</xdr:row>
      <xdr:rowOff>76200</xdr:rowOff>
    </xdr:to>
    <xdr:pic>
      <xdr:nvPicPr>
        <xdr:cNvPr id="39" name="Picture 66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3507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45</xdr:row>
      <xdr:rowOff>28575</xdr:rowOff>
    </xdr:from>
    <xdr:to>
      <xdr:col>16</xdr:col>
      <xdr:colOff>190500</xdr:colOff>
      <xdr:row>46</xdr:row>
      <xdr:rowOff>19050</xdr:rowOff>
    </xdr:to>
    <xdr:pic>
      <xdr:nvPicPr>
        <xdr:cNvPr id="40" name="Picture 66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1540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914400</xdr:colOff>
      <xdr:row>48</xdr:row>
      <xdr:rowOff>85725</xdr:rowOff>
    </xdr:from>
    <xdr:to>
      <xdr:col>17</xdr:col>
      <xdr:colOff>190500</xdr:colOff>
      <xdr:row>49</xdr:row>
      <xdr:rowOff>66675</xdr:rowOff>
    </xdr:to>
    <xdr:pic>
      <xdr:nvPicPr>
        <xdr:cNvPr id="41" name="Picture 66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05890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48</xdr:row>
      <xdr:rowOff>114300</xdr:rowOff>
    </xdr:from>
    <xdr:to>
      <xdr:col>16</xdr:col>
      <xdr:colOff>200025</xdr:colOff>
      <xdr:row>49</xdr:row>
      <xdr:rowOff>114300</xdr:rowOff>
    </xdr:to>
    <xdr:pic>
      <xdr:nvPicPr>
        <xdr:cNvPr id="42" name="Picture 66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16355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48</xdr:row>
      <xdr:rowOff>104775</xdr:rowOff>
    </xdr:from>
    <xdr:to>
      <xdr:col>16</xdr:col>
      <xdr:colOff>190500</xdr:colOff>
      <xdr:row>49</xdr:row>
      <xdr:rowOff>95250</xdr:rowOff>
    </xdr:to>
    <xdr:pic>
      <xdr:nvPicPr>
        <xdr:cNvPr id="43" name="Picture 663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48</xdr:row>
      <xdr:rowOff>85725</xdr:rowOff>
    </xdr:from>
    <xdr:to>
      <xdr:col>15</xdr:col>
      <xdr:colOff>190500</xdr:colOff>
      <xdr:row>49</xdr:row>
      <xdr:rowOff>66675</xdr:rowOff>
    </xdr:to>
    <xdr:pic>
      <xdr:nvPicPr>
        <xdr:cNvPr id="44" name="Picture 663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491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457200</xdr:colOff>
      <xdr:row>44</xdr:row>
      <xdr:rowOff>76200</xdr:rowOff>
    </xdr:from>
    <xdr:to>
      <xdr:col>24</xdr:col>
      <xdr:colOff>19050</xdr:colOff>
      <xdr:row>45</xdr:row>
      <xdr:rowOff>76200</xdr:rowOff>
    </xdr:to>
    <xdr:pic>
      <xdr:nvPicPr>
        <xdr:cNvPr id="45" name="Picture 66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8815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44</xdr:row>
      <xdr:rowOff>76200</xdr:rowOff>
    </xdr:from>
    <xdr:to>
      <xdr:col>23</xdr:col>
      <xdr:colOff>38100</xdr:colOff>
      <xdr:row>45</xdr:row>
      <xdr:rowOff>76200</xdr:rowOff>
    </xdr:to>
    <xdr:pic>
      <xdr:nvPicPr>
        <xdr:cNvPr id="46" name="Picture 66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40230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53</xdr:row>
      <xdr:rowOff>152400</xdr:rowOff>
    </xdr:from>
    <xdr:to>
      <xdr:col>23</xdr:col>
      <xdr:colOff>38100</xdr:colOff>
      <xdr:row>54</xdr:row>
      <xdr:rowOff>104775</xdr:rowOff>
    </xdr:to>
    <xdr:pic>
      <xdr:nvPicPr>
        <xdr:cNvPr id="47" name="Picture 66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402300" y="114300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53</xdr:row>
      <xdr:rowOff>142875</xdr:rowOff>
    </xdr:from>
    <xdr:to>
      <xdr:col>24</xdr:col>
      <xdr:colOff>38100</xdr:colOff>
      <xdr:row>54</xdr:row>
      <xdr:rowOff>104775</xdr:rowOff>
    </xdr:to>
    <xdr:pic>
      <xdr:nvPicPr>
        <xdr:cNvPr id="48" name="Picture 66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976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44</xdr:row>
      <xdr:rowOff>123825</xdr:rowOff>
    </xdr:from>
    <xdr:to>
      <xdr:col>10</xdr:col>
      <xdr:colOff>123825</xdr:colOff>
      <xdr:row>52</xdr:row>
      <xdr:rowOff>209550</xdr:rowOff>
    </xdr:to>
    <xdr:pic>
      <xdr:nvPicPr>
        <xdr:cNvPr id="49" name="Picture 6642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44</xdr:row>
      <xdr:rowOff>123825</xdr:rowOff>
    </xdr:from>
    <xdr:to>
      <xdr:col>8</xdr:col>
      <xdr:colOff>1057275</xdr:colOff>
      <xdr:row>52</xdr:row>
      <xdr:rowOff>209550</xdr:rowOff>
    </xdr:to>
    <xdr:pic>
      <xdr:nvPicPr>
        <xdr:cNvPr id="50" name="Picture 6643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484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53</xdr:row>
      <xdr:rowOff>142875</xdr:rowOff>
    </xdr:from>
    <xdr:to>
      <xdr:col>8</xdr:col>
      <xdr:colOff>190500</xdr:colOff>
      <xdr:row>54</xdr:row>
      <xdr:rowOff>104775</xdr:rowOff>
    </xdr:to>
    <xdr:pic>
      <xdr:nvPicPr>
        <xdr:cNvPr id="51" name="Picture 66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0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44</xdr:row>
      <xdr:rowOff>76200</xdr:rowOff>
    </xdr:from>
    <xdr:to>
      <xdr:col>8</xdr:col>
      <xdr:colOff>323850</xdr:colOff>
      <xdr:row>45</xdr:row>
      <xdr:rowOff>85725</xdr:rowOff>
    </xdr:to>
    <xdr:pic>
      <xdr:nvPicPr>
        <xdr:cNvPr id="52" name="Picture 66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3412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45</xdr:row>
      <xdr:rowOff>28575</xdr:rowOff>
    </xdr:from>
    <xdr:to>
      <xdr:col>8</xdr:col>
      <xdr:colOff>1085850</xdr:colOff>
      <xdr:row>46</xdr:row>
      <xdr:rowOff>9525</xdr:rowOff>
    </xdr:to>
    <xdr:pic>
      <xdr:nvPicPr>
        <xdr:cNvPr id="53" name="Picture 66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9612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53</xdr:row>
      <xdr:rowOff>142875</xdr:rowOff>
    </xdr:from>
    <xdr:to>
      <xdr:col>8</xdr:col>
      <xdr:colOff>1085850</xdr:colOff>
      <xdr:row>54</xdr:row>
      <xdr:rowOff>104775</xdr:rowOff>
    </xdr:to>
    <xdr:pic>
      <xdr:nvPicPr>
        <xdr:cNvPr id="54" name="Picture 66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96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53</xdr:row>
      <xdr:rowOff>142875</xdr:rowOff>
    </xdr:from>
    <xdr:to>
      <xdr:col>9</xdr:col>
      <xdr:colOff>200025</xdr:colOff>
      <xdr:row>54</xdr:row>
      <xdr:rowOff>104775</xdr:rowOff>
    </xdr:to>
    <xdr:pic>
      <xdr:nvPicPr>
        <xdr:cNvPr id="55" name="Picture 66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1520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53</xdr:row>
      <xdr:rowOff>142875</xdr:rowOff>
    </xdr:from>
    <xdr:to>
      <xdr:col>10</xdr:col>
      <xdr:colOff>152400</xdr:colOff>
      <xdr:row>54</xdr:row>
      <xdr:rowOff>104775</xdr:rowOff>
    </xdr:to>
    <xdr:pic>
      <xdr:nvPicPr>
        <xdr:cNvPr id="56" name="Picture 66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44</xdr:row>
      <xdr:rowOff>76200</xdr:rowOff>
    </xdr:from>
    <xdr:to>
      <xdr:col>10</xdr:col>
      <xdr:colOff>28575</xdr:colOff>
      <xdr:row>45</xdr:row>
      <xdr:rowOff>85725</xdr:rowOff>
    </xdr:to>
    <xdr:pic>
      <xdr:nvPicPr>
        <xdr:cNvPr id="57" name="Picture 665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86725" y="9858375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190500</xdr:colOff>
      <xdr:row>46</xdr:row>
      <xdr:rowOff>9525</xdr:rowOff>
    </xdr:to>
    <xdr:pic>
      <xdr:nvPicPr>
        <xdr:cNvPr id="58" name="Picture 665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056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48</xdr:row>
      <xdr:rowOff>85725</xdr:rowOff>
    </xdr:from>
    <xdr:to>
      <xdr:col>10</xdr:col>
      <xdr:colOff>171450</xdr:colOff>
      <xdr:row>49</xdr:row>
      <xdr:rowOff>66675</xdr:rowOff>
    </xdr:to>
    <xdr:pic>
      <xdr:nvPicPr>
        <xdr:cNvPr id="59" name="Picture 665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105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114300</xdr:rowOff>
    </xdr:from>
    <xdr:to>
      <xdr:col>9</xdr:col>
      <xdr:colOff>200025</xdr:colOff>
      <xdr:row>49</xdr:row>
      <xdr:rowOff>114300</xdr:rowOff>
    </xdr:to>
    <xdr:pic>
      <xdr:nvPicPr>
        <xdr:cNvPr id="60" name="Picture 665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152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914400</xdr:colOff>
      <xdr:row>48</xdr:row>
      <xdr:rowOff>104775</xdr:rowOff>
    </xdr:from>
    <xdr:to>
      <xdr:col>8</xdr:col>
      <xdr:colOff>1104900</xdr:colOff>
      <xdr:row>49</xdr:row>
      <xdr:rowOff>95250</xdr:rowOff>
    </xdr:to>
    <xdr:pic>
      <xdr:nvPicPr>
        <xdr:cNvPr id="61" name="Picture 665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056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48</xdr:row>
      <xdr:rowOff>85725</xdr:rowOff>
    </xdr:from>
    <xdr:to>
      <xdr:col>8</xdr:col>
      <xdr:colOff>190500</xdr:colOff>
      <xdr:row>49</xdr:row>
      <xdr:rowOff>66675</xdr:rowOff>
    </xdr:to>
    <xdr:pic>
      <xdr:nvPicPr>
        <xdr:cNvPr id="62" name="Picture 665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007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123825</xdr:rowOff>
    </xdr:from>
    <xdr:to>
      <xdr:col>1</xdr:col>
      <xdr:colOff>1057275</xdr:colOff>
      <xdr:row>52</xdr:row>
      <xdr:rowOff>209550</xdr:rowOff>
    </xdr:to>
    <xdr:pic>
      <xdr:nvPicPr>
        <xdr:cNvPr id="63" name="Picture 6657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142875</xdr:rowOff>
    </xdr:from>
    <xdr:to>
      <xdr:col>1</xdr:col>
      <xdr:colOff>190500</xdr:colOff>
      <xdr:row>54</xdr:row>
      <xdr:rowOff>104775</xdr:rowOff>
    </xdr:to>
    <xdr:pic>
      <xdr:nvPicPr>
        <xdr:cNvPr id="64" name="Picture 665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</xdr:row>
      <xdr:rowOff>76200</xdr:rowOff>
    </xdr:from>
    <xdr:to>
      <xdr:col>1</xdr:col>
      <xdr:colOff>323850</xdr:colOff>
      <xdr:row>45</xdr:row>
      <xdr:rowOff>85725</xdr:rowOff>
    </xdr:to>
    <xdr:pic>
      <xdr:nvPicPr>
        <xdr:cNvPr id="65" name="Picture 665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45</xdr:row>
      <xdr:rowOff>28575</xdr:rowOff>
    </xdr:from>
    <xdr:to>
      <xdr:col>1</xdr:col>
      <xdr:colOff>1085850</xdr:colOff>
      <xdr:row>46</xdr:row>
      <xdr:rowOff>9525</xdr:rowOff>
    </xdr:to>
    <xdr:pic>
      <xdr:nvPicPr>
        <xdr:cNvPr id="66" name="Picture 666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477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53</xdr:row>
      <xdr:rowOff>142875</xdr:rowOff>
    </xdr:from>
    <xdr:to>
      <xdr:col>1</xdr:col>
      <xdr:colOff>1085850</xdr:colOff>
      <xdr:row>54</xdr:row>
      <xdr:rowOff>104775</xdr:rowOff>
    </xdr:to>
    <xdr:pic>
      <xdr:nvPicPr>
        <xdr:cNvPr id="67" name="Picture 666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76200</xdr:rowOff>
    </xdr:from>
    <xdr:to>
      <xdr:col>3</xdr:col>
      <xdr:colOff>0</xdr:colOff>
      <xdr:row>54</xdr:row>
      <xdr:rowOff>161925</xdr:rowOff>
    </xdr:to>
    <xdr:grpSp>
      <xdr:nvGrpSpPr>
        <xdr:cNvPr id="68" name="Группа 108"/>
        <xdr:cNvGrpSpPr>
          <a:grpSpLocks/>
        </xdr:cNvGrpSpPr>
      </xdr:nvGrpSpPr>
      <xdr:grpSpPr bwMode="auto">
        <a:xfrm>
          <a:off x="2314575" y="9105900"/>
          <a:ext cx="1190625" cy="2276475"/>
          <a:chOff x="1462088" y="9898856"/>
          <a:chExt cx="1097756" cy="1776413"/>
        </a:xfrm>
      </xdr:grpSpPr>
      <xdr:pic>
        <xdr:nvPicPr>
          <xdr:cNvPr id="69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3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914400</xdr:colOff>
      <xdr:row>48</xdr:row>
      <xdr:rowOff>104775</xdr:rowOff>
    </xdr:from>
    <xdr:to>
      <xdr:col>1</xdr:col>
      <xdr:colOff>1104900</xdr:colOff>
      <xdr:row>49</xdr:row>
      <xdr:rowOff>95250</xdr:rowOff>
    </xdr:to>
    <xdr:pic>
      <xdr:nvPicPr>
        <xdr:cNvPr id="76" name="Picture 666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573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85725</xdr:rowOff>
    </xdr:from>
    <xdr:to>
      <xdr:col>1</xdr:col>
      <xdr:colOff>190500</xdr:colOff>
      <xdr:row>49</xdr:row>
      <xdr:rowOff>66675</xdr:rowOff>
    </xdr:to>
    <xdr:pic>
      <xdr:nvPicPr>
        <xdr:cNvPr id="77" name="Picture 666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21</xdr:row>
      <xdr:rowOff>161925</xdr:rowOff>
    </xdr:from>
    <xdr:to>
      <xdr:col>17</xdr:col>
      <xdr:colOff>438150</xdr:colOff>
      <xdr:row>28</xdr:row>
      <xdr:rowOff>47625</xdr:rowOff>
    </xdr:to>
    <xdr:pic>
      <xdr:nvPicPr>
        <xdr:cNvPr id="78" name="Picture 6670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21</xdr:row>
      <xdr:rowOff>161925</xdr:rowOff>
    </xdr:from>
    <xdr:to>
      <xdr:col>16</xdr:col>
      <xdr:colOff>438150</xdr:colOff>
      <xdr:row>28</xdr:row>
      <xdr:rowOff>47625</xdr:rowOff>
    </xdr:to>
    <xdr:pic>
      <xdr:nvPicPr>
        <xdr:cNvPr id="79" name="Picture 6671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21</xdr:row>
      <xdr:rowOff>114300</xdr:rowOff>
    </xdr:from>
    <xdr:to>
      <xdr:col>17</xdr:col>
      <xdr:colOff>171450</xdr:colOff>
      <xdr:row>22</xdr:row>
      <xdr:rowOff>28575</xdr:rowOff>
    </xdr:to>
    <xdr:pic>
      <xdr:nvPicPr>
        <xdr:cNvPr id="80" name="Picture 667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93507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190500</xdr:colOff>
      <xdr:row>22</xdr:row>
      <xdr:rowOff>161925</xdr:rowOff>
    </xdr:to>
    <xdr:pic>
      <xdr:nvPicPr>
        <xdr:cNvPr id="81" name="Picture 66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540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28</xdr:row>
      <xdr:rowOff>19050</xdr:rowOff>
    </xdr:from>
    <xdr:to>
      <xdr:col>16</xdr:col>
      <xdr:colOff>200025</xdr:colOff>
      <xdr:row>28</xdr:row>
      <xdr:rowOff>161925</xdr:rowOff>
    </xdr:to>
    <xdr:pic>
      <xdr:nvPicPr>
        <xdr:cNvPr id="82" name="Picture 66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6355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28</xdr:row>
      <xdr:rowOff>28575</xdr:rowOff>
    </xdr:from>
    <xdr:to>
      <xdr:col>17</xdr:col>
      <xdr:colOff>180975</xdr:colOff>
      <xdr:row>28</xdr:row>
      <xdr:rowOff>161925</xdr:rowOff>
    </xdr:to>
    <xdr:pic>
      <xdr:nvPicPr>
        <xdr:cNvPr id="83" name="Picture 66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493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22</xdr:row>
      <xdr:rowOff>19050</xdr:rowOff>
    </xdr:from>
    <xdr:to>
      <xdr:col>16</xdr:col>
      <xdr:colOff>180975</xdr:colOff>
      <xdr:row>22</xdr:row>
      <xdr:rowOff>161925</xdr:rowOff>
    </xdr:to>
    <xdr:pic>
      <xdr:nvPicPr>
        <xdr:cNvPr id="84" name="Picture 66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44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21</xdr:row>
      <xdr:rowOff>114300</xdr:rowOff>
    </xdr:from>
    <xdr:to>
      <xdr:col>15</xdr:col>
      <xdr:colOff>314325</xdr:colOff>
      <xdr:row>22</xdr:row>
      <xdr:rowOff>28575</xdr:rowOff>
    </xdr:to>
    <xdr:pic>
      <xdr:nvPicPr>
        <xdr:cNvPr id="85" name="Picture 66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729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28</xdr:row>
      <xdr:rowOff>28575</xdr:rowOff>
    </xdr:from>
    <xdr:to>
      <xdr:col>15</xdr:col>
      <xdr:colOff>190500</xdr:colOff>
      <xdr:row>28</xdr:row>
      <xdr:rowOff>161925</xdr:rowOff>
    </xdr:to>
    <xdr:pic>
      <xdr:nvPicPr>
        <xdr:cNvPr id="86" name="Picture 66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49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28</xdr:row>
      <xdr:rowOff>28575</xdr:rowOff>
    </xdr:from>
    <xdr:to>
      <xdr:col>16</xdr:col>
      <xdr:colOff>180975</xdr:colOff>
      <xdr:row>28</xdr:row>
      <xdr:rowOff>161925</xdr:rowOff>
    </xdr:to>
    <xdr:pic>
      <xdr:nvPicPr>
        <xdr:cNvPr id="87" name="Picture 66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444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161925</xdr:rowOff>
    </xdr:from>
    <xdr:to>
      <xdr:col>10</xdr:col>
      <xdr:colOff>114300</xdr:colOff>
      <xdr:row>28</xdr:row>
      <xdr:rowOff>47625</xdr:rowOff>
    </xdr:to>
    <xdr:pic>
      <xdr:nvPicPr>
        <xdr:cNvPr id="88" name="Picture 668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33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21</xdr:row>
      <xdr:rowOff>161925</xdr:rowOff>
    </xdr:from>
    <xdr:to>
      <xdr:col>8</xdr:col>
      <xdr:colOff>1047750</xdr:colOff>
      <xdr:row>28</xdr:row>
      <xdr:rowOff>47625</xdr:rowOff>
    </xdr:to>
    <xdr:pic>
      <xdr:nvPicPr>
        <xdr:cNvPr id="89" name="Picture 668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21</xdr:row>
      <xdr:rowOff>114300</xdr:rowOff>
    </xdr:from>
    <xdr:to>
      <xdr:col>10</xdr:col>
      <xdr:colOff>28575</xdr:colOff>
      <xdr:row>22</xdr:row>
      <xdr:rowOff>28575</xdr:rowOff>
    </xdr:to>
    <xdr:pic>
      <xdr:nvPicPr>
        <xdr:cNvPr id="90" name="Picture 66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8672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22</xdr:row>
      <xdr:rowOff>19050</xdr:rowOff>
    </xdr:from>
    <xdr:to>
      <xdr:col>9</xdr:col>
      <xdr:colOff>190500</xdr:colOff>
      <xdr:row>22</xdr:row>
      <xdr:rowOff>161925</xdr:rowOff>
    </xdr:to>
    <xdr:pic>
      <xdr:nvPicPr>
        <xdr:cNvPr id="91" name="Picture 66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056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28</xdr:row>
      <xdr:rowOff>19050</xdr:rowOff>
    </xdr:from>
    <xdr:to>
      <xdr:col>9</xdr:col>
      <xdr:colOff>200025</xdr:colOff>
      <xdr:row>28</xdr:row>
      <xdr:rowOff>161925</xdr:rowOff>
    </xdr:to>
    <xdr:pic>
      <xdr:nvPicPr>
        <xdr:cNvPr id="92" name="Picture 66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152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28</xdr:row>
      <xdr:rowOff>28575</xdr:rowOff>
    </xdr:from>
    <xdr:to>
      <xdr:col>10</xdr:col>
      <xdr:colOff>152400</xdr:colOff>
      <xdr:row>28</xdr:row>
      <xdr:rowOff>161925</xdr:rowOff>
    </xdr:to>
    <xdr:pic>
      <xdr:nvPicPr>
        <xdr:cNvPr id="93" name="Picture 66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22</xdr:row>
      <xdr:rowOff>19050</xdr:rowOff>
    </xdr:from>
    <xdr:to>
      <xdr:col>8</xdr:col>
      <xdr:colOff>1085850</xdr:colOff>
      <xdr:row>22</xdr:row>
      <xdr:rowOff>161925</xdr:rowOff>
    </xdr:to>
    <xdr:pic>
      <xdr:nvPicPr>
        <xdr:cNvPr id="94" name="Picture 66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21</xdr:row>
      <xdr:rowOff>114300</xdr:rowOff>
    </xdr:from>
    <xdr:to>
      <xdr:col>8</xdr:col>
      <xdr:colOff>314325</xdr:colOff>
      <xdr:row>22</xdr:row>
      <xdr:rowOff>28575</xdr:rowOff>
    </xdr:to>
    <xdr:pic>
      <xdr:nvPicPr>
        <xdr:cNvPr id="95" name="Picture 66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</xdr:row>
      <xdr:rowOff>28575</xdr:rowOff>
    </xdr:from>
    <xdr:to>
      <xdr:col>8</xdr:col>
      <xdr:colOff>190500</xdr:colOff>
      <xdr:row>28</xdr:row>
      <xdr:rowOff>161925</xdr:rowOff>
    </xdr:to>
    <xdr:pic>
      <xdr:nvPicPr>
        <xdr:cNvPr id="96" name="Picture 66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00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28</xdr:row>
      <xdr:rowOff>28575</xdr:rowOff>
    </xdr:from>
    <xdr:to>
      <xdr:col>8</xdr:col>
      <xdr:colOff>1085850</xdr:colOff>
      <xdr:row>28</xdr:row>
      <xdr:rowOff>161925</xdr:rowOff>
    </xdr:to>
    <xdr:pic>
      <xdr:nvPicPr>
        <xdr:cNvPr id="97" name="Picture 66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96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1047750</xdr:colOff>
      <xdr:row>28</xdr:row>
      <xdr:rowOff>47625</xdr:rowOff>
    </xdr:to>
    <xdr:pic>
      <xdr:nvPicPr>
        <xdr:cNvPr id="98" name="Picture 669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114300</xdr:rowOff>
    </xdr:from>
    <xdr:to>
      <xdr:col>2</xdr:col>
      <xdr:colOff>1085850</xdr:colOff>
      <xdr:row>28</xdr:row>
      <xdr:rowOff>209550</xdr:rowOff>
    </xdr:to>
    <xdr:grpSp>
      <xdr:nvGrpSpPr>
        <xdr:cNvPr id="99" name="Группа 107"/>
        <xdr:cNvGrpSpPr>
          <a:grpSpLocks/>
        </xdr:cNvGrpSpPr>
      </xdr:nvGrpSpPr>
      <xdr:grpSpPr bwMode="auto">
        <a:xfrm>
          <a:off x="2314575" y="4572000"/>
          <a:ext cx="1076325" cy="1409700"/>
          <a:chOff x="1462088" y="4448175"/>
          <a:chExt cx="1076325" cy="1785938"/>
        </a:xfrm>
      </xdr:grpSpPr>
      <xdr:pic>
        <xdr:nvPicPr>
          <xdr:cNvPr id="100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904875</xdr:colOff>
      <xdr:row>22</xdr:row>
      <xdr:rowOff>19050</xdr:rowOff>
    </xdr:from>
    <xdr:to>
      <xdr:col>1</xdr:col>
      <xdr:colOff>1085850</xdr:colOff>
      <xdr:row>22</xdr:row>
      <xdr:rowOff>161925</xdr:rowOff>
    </xdr:to>
    <xdr:pic>
      <xdr:nvPicPr>
        <xdr:cNvPr id="105" name="Picture 67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314325</xdr:colOff>
      <xdr:row>22</xdr:row>
      <xdr:rowOff>28575</xdr:rowOff>
    </xdr:to>
    <xdr:pic>
      <xdr:nvPicPr>
        <xdr:cNvPr id="106" name="Picture 67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28575</xdr:rowOff>
    </xdr:from>
    <xdr:to>
      <xdr:col>1</xdr:col>
      <xdr:colOff>190500</xdr:colOff>
      <xdr:row>28</xdr:row>
      <xdr:rowOff>161925</xdr:rowOff>
    </xdr:to>
    <xdr:pic>
      <xdr:nvPicPr>
        <xdr:cNvPr id="107" name="Picture 67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</xdr:row>
      <xdr:rowOff>28575</xdr:rowOff>
    </xdr:from>
    <xdr:to>
      <xdr:col>1</xdr:col>
      <xdr:colOff>1085850</xdr:colOff>
      <xdr:row>28</xdr:row>
      <xdr:rowOff>161925</xdr:rowOff>
    </xdr:to>
    <xdr:pic>
      <xdr:nvPicPr>
        <xdr:cNvPr id="108" name="Picture 67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7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371475</xdr:colOff>
      <xdr:row>60</xdr:row>
      <xdr:rowOff>38100</xdr:rowOff>
    </xdr:to>
    <xdr:pic>
      <xdr:nvPicPr>
        <xdr:cNvPr id="109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2875" y="124396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10</xdr:col>
      <xdr:colOff>590550</xdr:colOff>
      <xdr:row>4</xdr:row>
      <xdr:rowOff>9525</xdr:rowOff>
    </xdr:to>
    <xdr:pic>
      <xdr:nvPicPr>
        <xdr:cNvPr id="2" name="Picture 146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7150"/>
          <a:ext cx="1228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17</xdr:row>
      <xdr:rowOff>57150</xdr:rowOff>
    </xdr:from>
    <xdr:to>
      <xdr:col>9</xdr:col>
      <xdr:colOff>1590675</xdr:colOff>
      <xdr:row>23</xdr:row>
      <xdr:rowOff>47625</xdr:rowOff>
    </xdr:to>
    <xdr:pic>
      <xdr:nvPicPr>
        <xdr:cNvPr id="3" name="Picture 1470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0" y="3267075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22</xdr:row>
      <xdr:rowOff>152400</xdr:rowOff>
    </xdr:from>
    <xdr:to>
      <xdr:col>9</xdr:col>
      <xdr:colOff>1628775</xdr:colOff>
      <xdr:row>23</xdr:row>
      <xdr:rowOff>95250</xdr:rowOff>
    </xdr:to>
    <xdr:pic>
      <xdr:nvPicPr>
        <xdr:cNvPr id="4" name="Picture 147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17</xdr:row>
      <xdr:rowOff>66675</xdr:rowOff>
    </xdr:from>
    <xdr:to>
      <xdr:col>2</xdr:col>
      <xdr:colOff>1590675</xdr:colOff>
      <xdr:row>23</xdr:row>
      <xdr:rowOff>57150</xdr:rowOff>
    </xdr:to>
    <xdr:pic>
      <xdr:nvPicPr>
        <xdr:cNvPr id="5" name="Picture 147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950" y="327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20</xdr:row>
      <xdr:rowOff>76200</xdr:rowOff>
    </xdr:from>
    <xdr:to>
      <xdr:col>9</xdr:col>
      <xdr:colOff>1628775</xdr:colOff>
      <xdr:row>21</xdr:row>
      <xdr:rowOff>19050</xdr:rowOff>
    </xdr:to>
    <xdr:pic>
      <xdr:nvPicPr>
        <xdr:cNvPr id="6" name="Picture 14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9528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17</xdr:row>
      <xdr:rowOff>9525</xdr:rowOff>
    </xdr:from>
    <xdr:to>
      <xdr:col>9</xdr:col>
      <xdr:colOff>1628775</xdr:colOff>
      <xdr:row>17</xdr:row>
      <xdr:rowOff>180975</xdr:rowOff>
    </xdr:to>
    <xdr:pic>
      <xdr:nvPicPr>
        <xdr:cNvPr id="7" name="Picture 14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17</xdr:row>
      <xdr:rowOff>9525</xdr:rowOff>
    </xdr:from>
    <xdr:to>
      <xdr:col>9</xdr:col>
      <xdr:colOff>847725</xdr:colOff>
      <xdr:row>17</xdr:row>
      <xdr:rowOff>180975</xdr:rowOff>
    </xdr:to>
    <xdr:pic>
      <xdr:nvPicPr>
        <xdr:cNvPr id="8" name="Picture 14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20</xdr:row>
      <xdr:rowOff>85725</xdr:rowOff>
    </xdr:from>
    <xdr:to>
      <xdr:col>9</xdr:col>
      <xdr:colOff>847725</xdr:colOff>
      <xdr:row>21</xdr:row>
      <xdr:rowOff>28575</xdr:rowOff>
    </xdr:to>
    <xdr:pic>
      <xdr:nvPicPr>
        <xdr:cNvPr id="9" name="Picture 147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9624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22</xdr:row>
      <xdr:rowOff>152400</xdr:rowOff>
    </xdr:from>
    <xdr:to>
      <xdr:col>9</xdr:col>
      <xdr:colOff>847725</xdr:colOff>
      <xdr:row>23</xdr:row>
      <xdr:rowOff>95250</xdr:rowOff>
    </xdr:to>
    <xdr:pic>
      <xdr:nvPicPr>
        <xdr:cNvPr id="10" name="Picture 14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22</xdr:row>
      <xdr:rowOff>161925</xdr:rowOff>
    </xdr:from>
    <xdr:to>
      <xdr:col>2</xdr:col>
      <xdr:colOff>857250</xdr:colOff>
      <xdr:row>23</xdr:row>
      <xdr:rowOff>104775</xdr:rowOff>
    </xdr:to>
    <xdr:pic>
      <xdr:nvPicPr>
        <xdr:cNvPr id="11" name="Picture 14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22</xdr:row>
      <xdr:rowOff>161925</xdr:rowOff>
    </xdr:from>
    <xdr:to>
      <xdr:col>2</xdr:col>
      <xdr:colOff>1638300</xdr:colOff>
      <xdr:row>23</xdr:row>
      <xdr:rowOff>104775</xdr:rowOff>
    </xdr:to>
    <xdr:pic>
      <xdr:nvPicPr>
        <xdr:cNvPr id="12" name="Picture 1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17</xdr:row>
      <xdr:rowOff>9525</xdr:rowOff>
    </xdr:from>
    <xdr:to>
      <xdr:col>2</xdr:col>
      <xdr:colOff>1628775</xdr:colOff>
      <xdr:row>17</xdr:row>
      <xdr:rowOff>180975</xdr:rowOff>
    </xdr:to>
    <xdr:pic>
      <xdr:nvPicPr>
        <xdr:cNvPr id="13" name="Picture 1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17</xdr:row>
      <xdr:rowOff>9525</xdr:rowOff>
    </xdr:from>
    <xdr:to>
      <xdr:col>2</xdr:col>
      <xdr:colOff>857250</xdr:colOff>
      <xdr:row>17</xdr:row>
      <xdr:rowOff>180975</xdr:rowOff>
    </xdr:to>
    <xdr:pic>
      <xdr:nvPicPr>
        <xdr:cNvPr id="14" name="Picture 1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36</xdr:row>
      <xdr:rowOff>57150</xdr:rowOff>
    </xdr:from>
    <xdr:to>
      <xdr:col>2</xdr:col>
      <xdr:colOff>1590675</xdr:colOff>
      <xdr:row>43</xdr:row>
      <xdr:rowOff>123825</xdr:rowOff>
    </xdr:to>
    <xdr:pic>
      <xdr:nvPicPr>
        <xdr:cNvPr id="15" name="Picture 148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42</xdr:row>
      <xdr:rowOff>180975</xdr:rowOff>
    </xdr:from>
    <xdr:to>
      <xdr:col>2</xdr:col>
      <xdr:colOff>1628775</xdr:colOff>
      <xdr:row>43</xdr:row>
      <xdr:rowOff>161925</xdr:rowOff>
    </xdr:to>
    <xdr:pic>
      <xdr:nvPicPr>
        <xdr:cNvPr id="16" name="Picture 1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39</xdr:row>
      <xdr:rowOff>76200</xdr:rowOff>
    </xdr:from>
    <xdr:to>
      <xdr:col>2</xdr:col>
      <xdr:colOff>1628775</xdr:colOff>
      <xdr:row>40</xdr:row>
      <xdr:rowOff>66675</xdr:rowOff>
    </xdr:to>
    <xdr:pic>
      <xdr:nvPicPr>
        <xdr:cNvPr id="17" name="Picture 1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36</xdr:row>
      <xdr:rowOff>9525</xdr:rowOff>
    </xdr:from>
    <xdr:to>
      <xdr:col>2</xdr:col>
      <xdr:colOff>1628775</xdr:colOff>
      <xdr:row>37</xdr:row>
      <xdr:rowOff>0</xdr:rowOff>
    </xdr:to>
    <xdr:pic>
      <xdr:nvPicPr>
        <xdr:cNvPr id="18" name="Picture 1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847725</xdr:colOff>
      <xdr:row>37</xdr:row>
      <xdr:rowOff>0</xdr:rowOff>
    </xdr:to>
    <xdr:pic>
      <xdr:nvPicPr>
        <xdr:cNvPr id="19" name="Picture 1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39</xdr:row>
      <xdr:rowOff>85725</xdr:rowOff>
    </xdr:from>
    <xdr:to>
      <xdr:col>2</xdr:col>
      <xdr:colOff>847725</xdr:colOff>
      <xdr:row>40</xdr:row>
      <xdr:rowOff>85725</xdr:rowOff>
    </xdr:to>
    <xdr:pic>
      <xdr:nvPicPr>
        <xdr:cNvPr id="20" name="Picture 1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42</xdr:row>
      <xdr:rowOff>180975</xdr:rowOff>
    </xdr:from>
    <xdr:to>
      <xdr:col>2</xdr:col>
      <xdr:colOff>847725</xdr:colOff>
      <xdr:row>43</xdr:row>
      <xdr:rowOff>161925</xdr:rowOff>
    </xdr:to>
    <xdr:pic>
      <xdr:nvPicPr>
        <xdr:cNvPr id="21" name="Picture 1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36</xdr:row>
      <xdr:rowOff>57150</xdr:rowOff>
    </xdr:from>
    <xdr:to>
      <xdr:col>9</xdr:col>
      <xdr:colOff>1590675</xdr:colOff>
      <xdr:row>43</xdr:row>
      <xdr:rowOff>123825</xdr:rowOff>
    </xdr:to>
    <xdr:pic>
      <xdr:nvPicPr>
        <xdr:cNvPr id="22" name="Picture 1489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536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42</xdr:row>
      <xdr:rowOff>180975</xdr:rowOff>
    </xdr:from>
    <xdr:to>
      <xdr:col>9</xdr:col>
      <xdr:colOff>1628775</xdr:colOff>
      <xdr:row>43</xdr:row>
      <xdr:rowOff>171450</xdr:rowOff>
    </xdr:to>
    <xdr:pic>
      <xdr:nvPicPr>
        <xdr:cNvPr id="23" name="Picture 1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39</xdr:row>
      <xdr:rowOff>76200</xdr:rowOff>
    </xdr:from>
    <xdr:to>
      <xdr:col>9</xdr:col>
      <xdr:colOff>1628775</xdr:colOff>
      <xdr:row>40</xdr:row>
      <xdr:rowOff>66675</xdr:rowOff>
    </xdr:to>
    <xdr:pic>
      <xdr:nvPicPr>
        <xdr:cNvPr id="24" name="Picture 14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36</xdr:row>
      <xdr:rowOff>9525</xdr:rowOff>
    </xdr:from>
    <xdr:to>
      <xdr:col>9</xdr:col>
      <xdr:colOff>1628775</xdr:colOff>
      <xdr:row>37</xdr:row>
      <xdr:rowOff>0</xdr:rowOff>
    </xdr:to>
    <xdr:pic>
      <xdr:nvPicPr>
        <xdr:cNvPr id="25" name="Picture 14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36</xdr:row>
      <xdr:rowOff>9525</xdr:rowOff>
    </xdr:from>
    <xdr:to>
      <xdr:col>9</xdr:col>
      <xdr:colOff>847725</xdr:colOff>
      <xdr:row>37</xdr:row>
      <xdr:rowOff>0</xdr:rowOff>
    </xdr:to>
    <xdr:pic>
      <xdr:nvPicPr>
        <xdr:cNvPr id="26" name="Picture 14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39</xdr:row>
      <xdr:rowOff>85725</xdr:rowOff>
    </xdr:from>
    <xdr:to>
      <xdr:col>9</xdr:col>
      <xdr:colOff>847725</xdr:colOff>
      <xdr:row>40</xdr:row>
      <xdr:rowOff>85725</xdr:rowOff>
    </xdr:to>
    <xdr:pic>
      <xdr:nvPicPr>
        <xdr:cNvPr id="27" name="Picture 149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42</xdr:row>
      <xdr:rowOff>180975</xdr:rowOff>
    </xdr:from>
    <xdr:to>
      <xdr:col>9</xdr:col>
      <xdr:colOff>847725</xdr:colOff>
      <xdr:row>43</xdr:row>
      <xdr:rowOff>171450</xdr:rowOff>
    </xdr:to>
    <xdr:pic>
      <xdr:nvPicPr>
        <xdr:cNvPr id="28" name="Picture 14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36</xdr:row>
      <xdr:rowOff>9525</xdr:rowOff>
    </xdr:from>
    <xdr:to>
      <xdr:col>9</xdr:col>
      <xdr:colOff>1247775</xdr:colOff>
      <xdr:row>37</xdr:row>
      <xdr:rowOff>0</xdr:rowOff>
    </xdr:to>
    <xdr:pic>
      <xdr:nvPicPr>
        <xdr:cNvPr id="29" name="Picture 14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43</xdr:row>
      <xdr:rowOff>0</xdr:rowOff>
    </xdr:from>
    <xdr:to>
      <xdr:col>9</xdr:col>
      <xdr:colOff>1247775</xdr:colOff>
      <xdr:row>43</xdr:row>
      <xdr:rowOff>171450</xdr:rowOff>
    </xdr:to>
    <xdr:pic>
      <xdr:nvPicPr>
        <xdr:cNvPr id="30" name="Picture 14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830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0</xdr:rowOff>
    </xdr:from>
    <xdr:to>
      <xdr:col>0</xdr:col>
      <xdr:colOff>333375</xdr:colOff>
      <xdr:row>49</xdr:row>
      <xdr:rowOff>171450</xdr:rowOff>
    </xdr:to>
    <xdr:pic>
      <xdr:nvPicPr>
        <xdr:cNvPr id="31" name="Picture 14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93059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28575</xdr:rowOff>
    </xdr:from>
    <xdr:to>
      <xdr:col>1</xdr:col>
      <xdr:colOff>1076325</xdr:colOff>
      <xdr:row>24</xdr:row>
      <xdr:rowOff>9525</xdr:rowOff>
    </xdr:to>
    <xdr:pic>
      <xdr:nvPicPr>
        <xdr:cNvPr id="2" name="Picture 339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2895600"/>
          <a:ext cx="9715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15</xdr:row>
      <xdr:rowOff>28575</xdr:rowOff>
    </xdr:from>
    <xdr:to>
      <xdr:col>1</xdr:col>
      <xdr:colOff>2171700</xdr:colOff>
      <xdr:row>24</xdr:row>
      <xdr:rowOff>19050</xdr:rowOff>
    </xdr:to>
    <xdr:pic>
      <xdr:nvPicPr>
        <xdr:cNvPr id="3" name="Picture 339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895600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161925</xdr:rowOff>
    </xdr:from>
    <xdr:to>
      <xdr:col>1</xdr:col>
      <xdr:colOff>228600</xdr:colOff>
      <xdr:row>15</xdr:row>
      <xdr:rowOff>152400</xdr:rowOff>
    </xdr:to>
    <xdr:pic>
      <xdr:nvPicPr>
        <xdr:cNvPr id="4" name="Picture 33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847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228600</xdr:colOff>
      <xdr:row>24</xdr:row>
      <xdr:rowOff>47625</xdr:rowOff>
    </xdr:to>
    <xdr:pic>
      <xdr:nvPicPr>
        <xdr:cNvPr id="5" name="Picture 33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291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23</xdr:row>
      <xdr:rowOff>85725</xdr:rowOff>
    </xdr:from>
    <xdr:to>
      <xdr:col>1</xdr:col>
      <xdr:colOff>2209800</xdr:colOff>
      <xdr:row>24</xdr:row>
      <xdr:rowOff>66675</xdr:rowOff>
    </xdr:to>
    <xdr:pic>
      <xdr:nvPicPr>
        <xdr:cNvPr id="6" name="Picture 33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14</xdr:row>
      <xdr:rowOff>152400</xdr:rowOff>
    </xdr:from>
    <xdr:to>
      <xdr:col>1</xdr:col>
      <xdr:colOff>2200275</xdr:colOff>
      <xdr:row>15</xdr:row>
      <xdr:rowOff>142875</xdr:rowOff>
    </xdr:to>
    <xdr:pic>
      <xdr:nvPicPr>
        <xdr:cNvPr id="7" name="Picture 33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2838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15</xdr:row>
      <xdr:rowOff>104775</xdr:rowOff>
    </xdr:from>
    <xdr:to>
      <xdr:col>1</xdr:col>
      <xdr:colOff>1304925</xdr:colOff>
      <xdr:row>16</xdr:row>
      <xdr:rowOff>95250</xdr:rowOff>
    </xdr:to>
    <xdr:pic>
      <xdr:nvPicPr>
        <xdr:cNvPr id="8" name="Picture 33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971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23</xdr:row>
      <xdr:rowOff>85725</xdr:rowOff>
    </xdr:from>
    <xdr:to>
      <xdr:col>1</xdr:col>
      <xdr:colOff>1304925</xdr:colOff>
      <xdr:row>24</xdr:row>
      <xdr:rowOff>66675</xdr:rowOff>
    </xdr:to>
    <xdr:pic>
      <xdr:nvPicPr>
        <xdr:cNvPr id="9" name="Picture 34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22</xdr:row>
      <xdr:rowOff>171450</xdr:rowOff>
    </xdr:from>
    <xdr:to>
      <xdr:col>1</xdr:col>
      <xdr:colOff>1038225</xdr:colOff>
      <xdr:row>24</xdr:row>
      <xdr:rowOff>76200</xdr:rowOff>
    </xdr:to>
    <xdr:pic>
      <xdr:nvPicPr>
        <xdr:cNvPr id="10" name="Picture 34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435292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14</xdr:row>
      <xdr:rowOff>123825</xdr:rowOff>
    </xdr:from>
    <xdr:to>
      <xdr:col>1</xdr:col>
      <xdr:colOff>1038225</xdr:colOff>
      <xdr:row>16</xdr:row>
      <xdr:rowOff>38100</xdr:rowOff>
    </xdr:to>
    <xdr:pic>
      <xdr:nvPicPr>
        <xdr:cNvPr id="11" name="Picture 34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28098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1076325</xdr:colOff>
      <xdr:row>46</xdr:row>
      <xdr:rowOff>142875</xdr:rowOff>
    </xdr:to>
    <xdr:pic>
      <xdr:nvPicPr>
        <xdr:cNvPr id="12" name="Picture 341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7781925"/>
          <a:ext cx="971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39</xdr:row>
      <xdr:rowOff>28575</xdr:rowOff>
    </xdr:from>
    <xdr:to>
      <xdr:col>1</xdr:col>
      <xdr:colOff>2171700</xdr:colOff>
      <xdr:row>46</xdr:row>
      <xdr:rowOff>152400</xdr:rowOff>
    </xdr:to>
    <xdr:pic>
      <xdr:nvPicPr>
        <xdr:cNvPr id="13" name="Picture 341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0" y="7781925"/>
          <a:ext cx="9906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161925</xdr:rowOff>
    </xdr:from>
    <xdr:to>
      <xdr:col>1</xdr:col>
      <xdr:colOff>228600</xdr:colOff>
      <xdr:row>39</xdr:row>
      <xdr:rowOff>142875</xdr:rowOff>
    </xdr:to>
    <xdr:pic>
      <xdr:nvPicPr>
        <xdr:cNvPr id="14" name="Picture 34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77247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0</xdr:rowOff>
    </xdr:from>
    <xdr:to>
      <xdr:col>1</xdr:col>
      <xdr:colOff>228600</xdr:colOff>
      <xdr:row>46</xdr:row>
      <xdr:rowOff>171450</xdr:rowOff>
    </xdr:to>
    <xdr:pic>
      <xdr:nvPicPr>
        <xdr:cNvPr id="15" name="Picture 34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94678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46</xdr:row>
      <xdr:rowOff>19050</xdr:rowOff>
    </xdr:from>
    <xdr:to>
      <xdr:col>1</xdr:col>
      <xdr:colOff>2209800</xdr:colOff>
      <xdr:row>47</xdr:row>
      <xdr:rowOff>0</xdr:rowOff>
    </xdr:to>
    <xdr:pic>
      <xdr:nvPicPr>
        <xdr:cNvPr id="16" name="Picture 34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9486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38</xdr:row>
      <xdr:rowOff>152400</xdr:rowOff>
    </xdr:from>
    <xdr:to>
      <xdr:col>1</xdr:col>
      <xdr:colOff>2200275</xdr:colOff>
      <xdr:row>39</xdr:row>
      <xdr:rowOff>133350</xdr:rowOff>
    </xdr:to>
    <xdr:pic>
      <xdr:nvPicPr>
        <xdr:cNvPr id="17" name="Picture 34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7715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39</xdr:row>
      <xdr:rowOff>104775</xdr:rowOff>
    </xdr:from>
    <xdr:to>
      <xdr:col>1</xdr:col>
      <xdr:colOff>1295400</xdr:colOff>
      <xdr:row>40</xdr:row>
      <xdr:rowOff>85725</xdr:rowOff>
    </xdr:to>
    <xdr:pic>
      <xdr:nvPicPr>
        <xdr:cNvPr id="18" name="Picture 34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78581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46</xdr:row>
      <xdr:rowOff>19050</xdr:rowOff>
    </xdr:from>
    <xdr:to>
      <xdr:col>1</xdr:col>
      <xdr:colOff>1295400</xdr:colOff>
      <xdr:row>47</xdr:row>
      <xdr:rowOff>0</xdr:rowOff>
    </xdr:to>
    <xdr:pic>
      <xdr:nvPicPr>
        <xdr:cNvPr id="19" name="Picture 34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9486900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</xdr:row>
      <xdr:rowOff>123825</xdr:rowOff>
    </xdr:from>
    <xdr:to>
      <xdr:col>1</xdr:col>
      <xdr:colOff>1038225</xdr:colOff>
      <xdr:row>47</xdr:row>
      <xdr:rowOff>19050</xdr:rowOff>
    </xdr:to>
    <xdr:pic>
      <xdr:nvPicPr>
        <xdr:cNvPr id="20" name="Picture 34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94011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38</xdr:row>
      <xdr:rowOff>123825</xdr:rowOff>
    </xdr:from>
    <xdr:to>
      <xdr:col>1</xdr:col>
      <xdr:colOff>1038225</xdr:colOff>
      <xdr:row>40</xdr:row>
      <xdr:rowOff>9525</xdr:rowOff>
    </xdr:to>
    <xdr:pic>
      <xdr:nvPicPr>
        <xdr:cNvPr id="21" name="Picture 34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7686675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41</xdr:row>
      <xdr:rowOff>276225</xdr:rowOff>
    </xdr:from>
    <xdr:to>
      <xdr:col>1</xdr:col>
      <xdr:colOff>2209800</xdr:colOff>
      <xdr:row>42</xdr:row>
      <xdr:rowOff>95250</xdr:rowOff>
    </xdr:to>
    <xdr:pic>
      <xdr:nvPicPr>
        <xdr:cNvPr id="22" name="Picture 342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0" y="85820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266700</xdr:rowOff>
    </xdr:from>
    <xdr:to>
      <xdr:col>1</xdr:col>
      <xdr:colOff>228600</xdr:colOff>
      <xdr:row>42</xdr:row>
      <xdr:rowOff>85725</xdr:rowOff>
    </xdr:to>
    <xdr:pic>
      <xdr:nvPicPr>
        <xdr:cNvPr id="23" name="Picture 342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85725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41</xdr:row>
      <xdr:rowOff>266700</xdr:rowOff>
    </xdr:from>
    <xdr:to>
      <xdr:col>1</xdr:col>
      <xdr:colOff>1266825</xdr:colOff>
      <xdr:row>42</xdr:row>
      <xdr:rowOff>85725</xdr:rowOff>
    </xdr:to>
    <xdr:pic>
      <xdr:nvPicPr>
        <xdr:cNvPr id="24" name="Picture 342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4450" y="8572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19</xdr:row>
      <xdr:rowOff>85725</xdr:rowOff>
    </xdr:from>
    <xdr:to>
      <xdr:col>11</xdr:col>
      <xdr:colOff>1143000</xdr:colOff>
      <xdr:row>28</xdr:row>
      <xdr:rowOff>57150</xdr:rowOff>
    </xdr:to>
    <xdr:pic>
      <xdr:nvPicPr>
        <xdr:cNvPr id="25" name="Picture 342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49200" y="36861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19</xdr:row>
      <xdr:rowOff>85725</xdr:rowOff>
    </xdr:from>
    <xdr:to>
      <xdr:col>11</xdr:col>
      <xdr:colOff>2190750</xdr:colOff>
      <xdr:row>28</xdr:row>
      <xdr:rowOff>57150</xdr:rowOff>
    </xdr:to>
    <xdr:pic>
      <xdr:nvPicPr>
        <xdr:cNvPr id="26" name="Picture 342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687425" y="3686175"/>
          <a:ext cx="10001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27</xdr:row>
      <xdr:rowOff>57150</xdr:rowOff>
    </xdr:from>
    <xdr:to>
      <xdr:col>11</xdr:col>
      <xdr:colOff>1104900</xdr:colOff>
      <xdr:row>28</xdr:row>
      <xdr:rowOff>152400</xdr:rowOff>
    </xdr:to>
    <xdr:pic>
      <xdr:nvPicPr>
        <xdr:cNvPr id="27" name="Picture 34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96925" y="518160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27</xdr:row>
      <xdr:rowOff>133350</xdr:rowOff>
    </xdr:from>
    <xdr:to>
      <xdr:col>11</xdr:col>
      <xdr:colOff>2228850</xdr:colOff>
      <xdr:row>28</xdr:row>
      <xdr:rowOff>123825</xdr:rowOff>
    </xdr:to>
    <xdr:pic>
      <xdr:nvPicPr>
        <xdr:cNvPr id="28" name="Picture 34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54200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27</xdr:row>
      <xdr:rowOff>133350</xdr:rowOff>
    </xdr:from>
    <xdr:to>
      <xdr:col>11</xdr:col>
      <xdr:colOff>276225</xdr:colOff>
      <xdr:row>28</xdr:row>
      <xdr:rowOff>123825</xdr:rowOff>
    </xdr:to>
    <xdr:pic>
      <xdr:nvPicPr>
        <xdr:cNvPr id="29" name="Picture 34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157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19</xdr:row>
      <xdr:rowOff>38100</xdr:rowOff>
    </xdr:from>
    <xdr:to>
      <xdr:col>11</xdr:col>
      <xdr:colOff>276225</xdr:colOff>
      <xdr:row>20</xdr:row>
      <xdr:rowOff>0</xdr:rowOff>
    </xdr:to>
    <xdr:pic>
      <xdr:nvPicPr>
        <xdr:cNvPr id="30" name="Picture 34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0157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19</xdr:row>
      <xdr:rowOff>38100</xdr:rowOff>
    </xdr:from>
    <xdr:to>
      <xdr:col>11</xdr:col>
      <xdr:colOff>2228850</xdr:colOff>
      <xdr:row>20</xdr:row>
      <xdr:rowOff>0</xdr:rowOff>
    </xdr:to>
    <xdr:pic>
      <xdr:nvPicPr>
        <xdr:cNvPr id="31" name="Picture 34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54200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19</xdr:row>
      <xdr:rowOff>0</xdr:rowOff>
    </xdr:from>
    <xdr:to>
      <xdr:col>11</xdr:col>
      <xdr:colOff>1104900</xdr:colOff>
      <xdr:row>20</xdr:row>
      <xdr:rowOff>66675</xdr:rowOff>
    </xdr:to>
    <xdr:pic>
      <xdr:nvPicPr>
        <xdr:cNvPr id="32" name="Picture 34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96925" y="36004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19</xdr:row>
      <xdr:rowOff>38100</xdr:rowOff>
    </xdr:from>
    <xdr:to>
      <xdr:col>11</xdr:col>
      <xdr:colOff>1323975</xdr:colOff>
      <xdr:row>20</xdr:row>
      <xdr:rowOff>0</xdr:rowOff>
    </xdr:to>
    <xdr:pic>
      <xdr:nvPicPr>
        <xdr:cNvPr id="33" name="Picture 34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932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27</xdr:row>
      <xdr:rowOff>133350</xdr:rowOff>
    </xdr:from>
    <xdr:to>
      <xdr:col>11</xdr:col>
      <xdr:colOff>1323975</xdr:colOff>
      <xdr:row>28</xdr:row>
      <xdr:rowOff>123825</xdr:rowOff>
    </xdr:to>
    <xdr:pic>
      <xdr:nvPicPr>
        <xdr:cNvPr id="34" name="Picture 34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4932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45</xdr:row>
      <xdr:rowOff>85725</xdr:rowOff>
    </xdr:from>
    <xdr:to>
      <xdr:col>11</xdr:col>
      <xdr:colOff>1143000</xdr:colOff>
      <xdr:row>54</xdr:row>
      <xdr:rowOff>133350</xdr:rowOff>
    </xdr:to>
    <xdr:pic>
      <xdr:nvPicPr>
        <xdr:cNvPr id="35" name="Picture 343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649200" y="9363075"/>
          <a:ext cx="9906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45</xdr:row>
      <xdr:rowOff>85725</xdr:rowOff>
    </xdr:from>
    <xdr:to>
      <xdr:col>11</xdr:col>
      <xdr:colOff>2200275</xdr:colOff>
      <xdr:row>54</xdr:row>
      <xdr:rowOff>133350</xdr:rowOff>
    </xdr:to>
    <xdr:pic>
      <xdr:nvPicPr>
        <xdr:cNvPr id="36" name="Picture 343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87425" y="9363075"/>
          <a:ext cx="1009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53</xdr:row>
      <xdr:rowOff>19050</xdr:rowOff>
    </xdr:from>
    <xdr:to>
      <xdr:col>11</xdr:col>
      <xdr:colOff>1104900</xdr:colOff>
      <xdr:row>54</xdr:row>
      <xdr:rowOff>123825</xdr:rowOff>
    </xdr:to>
    <xdr:pic>
      <xdr:nvPicPr>
        <xdr:cNvPr id="37" name="Picture 34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96925" y="107632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53</xdr:row>
      <xdr:rowOff>95250</xdr:rowOff>
    </xdr:from>
    <xdr:to>
      <xdr:col>11</xdr:col>
      <xdr:colOff>2238375</xdr:colOff>
      <xdr:row>54</xdr:row>
      <xdr:rowOff>95250</xdr:rowOff>
    </xdr:to>
    <xdr:pic>
      <xdr:nvPicPr>
        <xdr:cNvPr id="38" name="Picture 34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554200" y="108394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53</xdr:row>
      <xdr:rowOff>95250</xdr:rowOff>
    </xdr:from>
    <xdr:to>
      <xdr:col>11</xdr:col>
      <xdr:colOff>276225</xdr:colOff>
      <xdr:row>54</xdr:row>
      <xdr:rowOff>95250</xdr:rowOff>
    </xdr:to>
    <xdr:pic>
      <xdr:nvPicPr>
        <xdr:cNvPr id="39" name="Picture 34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01575" y="108394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45</xdr:row>
      <xdr:rowOff>38100</xdr:rowOff>
    </xdr:from>
    <xdr:to>
      <xdr:col>11</xdr:col>
      <xdr:colOff>276225</xdr:colOff>
      <xdr:row>46</xdr:row>
      <xdr:rowOff>9525</xdr:rowOff>
    </xdr:to>
    <xdr:pic>
      <xdr:nvPicPr>
        <xdr:cNvPr id="40" name="Picture 34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01575" y="9315450"/>
          <a:ext cx="1714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45</xdr:row>
      <xdr:rowOff>38100</xdr:rowOff>
    </xdr:from>
    <xdr:to>
      <xdr:col>11</xdr:col>
      <xdr:colOff>2238375</xdr:colOff>
      <xdr:row>46</xdr:row>
      <xdr:rowOff>9525</xdr:rowOff>
    </xdr:to>
    <xdr:pic>
      <xdr:nvPicPr>
        <xdr:cNvPr id="41" name="Picture 344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554200" y="9315450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45</xdr:row>
      <xdr:rowOff>0</xdr:rowOff>
    </xdr:from>
    <xdr:to>
      <xdr:col>11</xdr:col>
      <xdr:colOff>1104900</xdr:colOff>
      <xdr:row>46</xdr:row>
      <xdr:rowOff>76200</xdr:rowOff>
    </xdr:to>
    <xdr:pic>
      <xdr:nvPicPr>
        <xdr:cNvPr id="42" name="Picture 344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96925" y="92773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45</xdr:row>
      <xdr:rowOff>38100</xdr:rowOff>
    </xdr:from>
    <xdr:to>
      <xdr:col>11</xdr:col>
      <xdr:colOff>1314450</xdr:colOff>
      <xdr:row>46</xdr:row>
      <xdr:rowOff>9525</xdr:rowOff>
    </xdr:to>
    <xdr:pic>
      <xdr:nvPicPr>
        <xdr:cNvPr id="43" name="Picture 34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49325" y="93154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53</xdr:row>
      <xdr:rowOff>95250</xdr:rowOff>
    </xdr:from>
    <xdr:to>
      <xdr:col>11</xdr:col>
      <xdr:colOff>1314450</xdr:colOff>
      <xdr:row>54</xdr:row>
      <xdr:rowOff>95250</xdr:rowOff>
    </xdr:to>
    <xdr:pic>
      <xdr:nvPicPr>
        <xdr:cNvPr id="44" name="Picture 34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49325" y="10839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1019175</xdr:colOff>
      <xdr:row>49</xdr:row>
      <xdr:rowOff>76200</xdr:rowOff>
    </xdr:from>
    <xdr:to>
      <xdr:col>11</xdr:col>
      <xdr:colOff>1314450</xdr:colOff>
      <xdr:row>50</xdr:row>
      <xdr:rowOff>76200</xdr:rowOff>
    </xdr:to>
    <xdr:pic>
      <xdr:nvPicPr>
        <xdr:cNvPr id="45" name="Picture 34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15975" y="10096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2076450</xdr:colOff>
      <xdr:row>49</xdr:row>
      <xdr:rowOff>76200</xdr:rowOff>
    </xdr:from>
    <xdr:to>
      <xdr:col>11</xdr:col>
      <xdr:colOff>2257425</xdr:colOff>
      <xdr:row>50</xdr:row>
      <xdr:rowOff>66675</xdr:rowOff>
    </xdr:to>
    <xdr:pic>
      <xdr:nvPicPr>
        <xdr:cNvPr id="46" name="Picture 34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573250" y="100965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49</xdr:row>
      <xdr:rowOff>57150</xdr:rowOff>
    </xdr:from>
    <xdr:to>
      <xdr:col>11</xdr:col>
      <xdr:colOff>276225</xdr:colOff>
      <xdr:row>50</xdr:row>
      <xdr:rowOff>47625</xdr:rowOff>
    </xdr:to>
    <xdr:pic>
      <xdr:nvPicPr>
        <xdr:cNvPr id="47" name="Picture 34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592050" y="100774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276225</xdr:colOff>
      <xdr:row>66</xdr:row>
      <xdr:rowOff>171450</xdr:rowOff>
    </xdr:to>
    <xdr:pic>
      <xdr:nvPicPr>
        <xdr:cNvPr id="48" name="Picture 34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2915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12</xdr:col>
      <xdr:colOff>352425</xdr:colOff>
      <xdr:row>4</xdr:row>
      <xdr:rowOff>171450</xdr:rowOff>
    </xdr:to>
    <xdr:pic>
      <xdr:nvPicPr>
        <xdr:cNvPr id="49" name="Picture 3450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57150"/>
          <a:ext cx="15135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13</xdr:col>
      <xdr:colOff>638175</xdr:colOff>
      <xdr:row>3</xdr:row>
      <xdr:rowOff>266700</xdr:rowOff>
    </xdr:to>
    <xdr:pic>
      <xdr:nvPicPr>
        <xdr:cNvPr id="2" name="Picture 1963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7745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16</xdr:row>
      <xdr:rowOff>123825</xdr:rowOff>
    </xdr:from>
    <xdr:to>
      <xdr:col>2</xdr:col>
      <xdr:colOff>2295525</xdr:colOff>
      <xdr:row>25</xdr:row>
      <xdr:rowOff>19050</xdr:rowOff>
    </xdr:to>
    <xdr:pic>
      <xdr:nvPicPr>
        <xdr:cNvPr id="3" name="Picture 196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52725" y="380047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24</xdr:row>
      <xdr:rowOff>0</xdr:rowOff>
    </xdr:from>
    <xdr:to>
      <xdr:col>2</xdr:col>
      <xdr:colOff>1238250</xdr:colOff>
      <xdr:row>24</xdr:row>
      <xdr:rowOff>171450</xdr:rowOff>
    </xdr:to>
    <xdr:pic>
      <xdr:nvPicPr>
        <xdr:cNvPr id="4" name="Picture 196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24</xdr:row>
      <xdr:rowOff>0</xdr:rowOff>
    </xdr:from>
    <xdr:to>
      <xdr:col>2</xdr:col>
      <xdr:colOff>2333625</xdr:colOff>
      <xdr:row>24</xdr:row>
      <xdr:rowOff>171450</xdr:rowOff>
    </xdr:to>
    <xdr:pic>
      <xdr:nvPicPr>
        <xdr:cNvPr id="5" name="Picture 196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17</xdr:row>
      <xdr:rowOff>38100</xdr:rowOff>
    </xdr:from>
    <xdr:to>
      <xdr:col>2</xdr:col>
      <xdr:colOff>1143000</xdr:colOff>
      <xdr:row>21</xdr:row>
      <xdr:rowOff>76200</xdr:rowOff>
    </xdr:to>
    <xdr:pic>
      <xdr:nvPicPr>
        <xdr:cNvPr id="6" name="Picture 197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86050" y="3924300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17</xdr:row>
      <xdr:rowOff>47625</xdr:rowOff>
    </xdr:from>
    <xdr:to>
      <xdr:col>2</xdr:col>
      <xdr:colOff>2362200</xdr:colOff>
      <xdr:row>21</xdr:row>
      <xdr:rowOff>85725</xdr:rowOff>
    </xdr:to>
    <xdr:pic>
      <xdr:nvPicPr>
        <xdr:cNvPr id="7" name="Picture 197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0" y="3933825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36</xdr:row>
      <xdr:rowOff>123825</xdr:rowOff>
    </xdr:from>
    <xdr:to>
      <xdr:col>2</xdr:col>
      <xdr:colOff>2295525</xdr:colOff>
      <xdr:row>45</xdr:row>
      <xdr:rowOff>123825</xdr:rowOff>
    </xdr:to>
    <xdr:pic>
      <xdr:nvPicPr>
        <xdr:cNvPr id="8" name="Picture 197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52725" y="7686675"/>
          <a:ext cx="1190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45</xdr:row>
      <xdr:rowOff>0</xdr:rowOff>
    </xdr:from>
    <xdr:to>
      <xdr:col>2</xdr:col>
      <xdr:colOff>1238250</xdr:colOff>
      <xdr:row>46</xdr:row>
      <xdr:rowOff>0</xdr:rowOff>
    </xdr:to>
    <xdr:pic>
      <xdr:nvPicPr>
        <xdr:cNvPr id="9" name="Picture 19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92202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45</xdr:row>
      <xdr:rowOff>0</xdr:rowOff>
    </xdr:from>
    <xdr:to>
      <xdr:col>2</xdr:col>
      <xdr:colOff>2343150</xdr:colOff>
      <xdr:row>46</xdr:row>
      <xdr:rowOff>0</xdr:rowOff>
    </xdr:to>
    <xdr:pic>
      <xdr:nvPicPr>
        <xdr:cNvPr id="10" name="Picture 19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92202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37</xdr:row>
      <xdr:rowOff>38100</xdr:rowOff>
    </xdr:from>
    <xdr:to>
      <xdr:col>2</xdr:col>
      <xdr:colOff>1143000</xdr:colOff>
      <xdr:row>41</xdr:row>
      <xdr:rowOff>133350</xdr:rowOff>
    </xdr:to>
    <xdr:pic>
      <xdr:nvPicPr>
        <xdr:cNvPr id="11" name="Picture 197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7810500"/>
          <a:ext cx="104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37</xdr:row>
      <xdr:rowOff>47625</xdr:rowOff>
    </xdr:from>
    <xdr:to>
      <xdr:col>2</xdr:col>
      <xdr:colOff>2371725</xdr:colOff>
      <xdr:row>41</xdr:row>
      <xdr:rowOff>133350</xdr:rowOff>
    </xdr:to>
    <xdr:pic>
      <xdr:nvPicPr>
        <xdr:cNvPr id="12" name="Picture 197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7820025"/>
          <a:ext cx="114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57</xdr:row>
      <xdr:rowOff>123825</xdr:rowOff>
    </xdr:from>
    <xdr:to>
      <xdr:col>2</xdr:col>
      <xdr:colOff>2295525</xdr:colOff>
      <xdr:row>66</xdr:row>
      <xdr:rowOff>9525</xdr:rowOff>
    </xdr:to>
    <xdr:pic>
      <xdr:nvPicPr>
        <xdr:cNvPr id="13" name="Picture 1977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52725" y="11677650"/>
          <a:ext cx="1190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65</xdr:row>
      <xdr:rowOff>66675</xdr:rowOff>
    </xdr:from>
    <xdr:to>
      <xdr:col>2</xdr:col>
      <xdr:colOff>1238250</xdr:colOff>
      <xdr:row>66</xdr:row>
      <xdr:rowOff>57150</xdr:rowOff>
    </xdr:to>
    <xdr:pic>
      <xdr:nvPicPr>
        <xdr:cNvPr id="14" name="Picture 19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14625" y="131635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65</xdr:row>
      <xdr:rowOff>66675</xdr:rowOff>
    </xdr:from>
    <xdr:to>
      <xdr:col>2</xdr:col>
      <xdr:colOff>2343150</xdr:colOff>
      <xdr:row>66</xdr:row>
      <xdr:rowOff>57150</xdr:rowOff>
    </xdr:to>
    <xdr:pic>
      <xdr:nvPicPr>
        <xdr:cNvPr id="15" name="Picture 19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0" y="131635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58</xdr:row>
      <xdr:rowOff>38100</xdr:rowOff>
    </xdr:from>
    <xdr:to>
      <xdr:col>2</xdr:col>
      <xdr:colOff>1143000</xdr:colOff>
      <xdr:row>62</xdr:row>
      <xdr:rowOff>85725</xdr:rowOff>
    </xdr:to>
    <xdr:pic>
      <xdr:nvPicPr>
        <xdr:cNvPr id="16" name="Picture 198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1180147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58</xdr:row>
      <xdr:rowOff>47625</xdr:rowOff>
    </xdr:from>
    <xdr:to>
      <xdr:col>2</xdr:col>
      <xdr:colOff>2371725</xdr:colOff>
      <xdr:row>62</xdr:row>
      <xdr:rowOff>85725</xdr:rowOff>
    </xdr:to>
    <xdr:pic>
      <xdr:nvPicPr>
        <xdr:cNvPr id="17" name="Picture 198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11811000"/>
          <a:ext cx="114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16</xdr:row>
      <xdr:rowOff>123825</xdr:rowOff>
    </xdr:from>
    <xdr:to>
      <xdr:col>9</xdr:col>
      <xdr:colOff>2305050</xdr:colOff>
      <xdr:row>25</xdr:row>
      <xdr:rowOff>19050</xdr:rowOff>
    </xdr:to>
    <xdr:pic>
      <xdr:nvPicPr>
        <xdr:cNvPr id="18" name="Picture 198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3800475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24</xdr:row>
      <xdr:rowOff>0</xdr:rowOff>
    </xdr:from>
    <xdr:to>
      <xdr:col>9</xdr:col>
      <xdr:colOff>1247775</xdr:colOff>
      <xdr:row>24</xdr:row>
      <xdr:rowOff>171450</xdr:rowOff>
    </xdr:to>
    <xdr:pic>
      <xdr:nvPicPr>
        <xdr:cNvPr id="19" name="Picture 19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52197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24</xdr:row>
      <xdr:rowOff>0</xdr:rowOff>
    </xdr:from>
    <xdr:to>
      <xdr:col>9</xdr:col>
      <xdr:colOff>2333625</xdr:colOff>
      <xdr:row>24</xdr:row>
      <xdr:rowOff>171450</xdr:rowOff>
    </xdr:to>
    <xdr:pic>
      <xdr:nvPicPr>
        <xdr:cNvPr id="20" name="Picture 19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17</xdr:row>
      <xdr:rowOff>38100</xdr:rowOff>
    </xdr:from>
    <xdr:to>
      <xdr:col>9</xdr:col>
      <xdr:colOff>1143000</xdr:colOff>
      <xdr:row>21</xdr:row>
      <xdr:rowOff>66675</xdr:rowOff>
    </xdr:to>
    <xdr:pic>
      <xdr:nvPicPr>
        <xdr:cNvPr id="21" name="Picture 198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3924300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17</xdr:row>
      <xdr:rowOff>47625</xdr:rowOff>
    </xdr:from>
    <xdr:to>
      <xdr:col>9</xdr:col>
      <xdr:colOff>2352675</xdr:colOff>
      <xdr:row>21</xdr:row>
      <xdr:rowOff>85725</xdr:rowOff>
    </xdr:to>
    <xdr:pic>
      <xdr:nvPicPr>
        <xdr:cNvPr id="22" name="Picture 198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3933825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24</xdr:row>
      <xdr:rowOff>0</xdr:rowOff>
    </xdr:from>
    <xdr:to>
      <xdr:col>9</xdr:col>
      <xdr:colOff>1809750</xdr:colOff>
      <xdr:row>24</xdr:row>
      <xdr:rowOff>171450</xdr:rowOff>
    </xdr:to>
    <xdr:pic>
      <xdr:nvPicPr>
        <xdr:cNvPr id="23" name="Picture 19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873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36</xdr:row>
      <xdr:rowOff>123825</xdr:rowOff>
    </xdr:from>
    <xdr:to>
      <xdr:col>9</xdr:col>
      <xdr:colOff>2305050</xdr:colOff>
      <xdr:row>45</xdr:row>
      <xdr:rowOff>152400</xdr:rowOff>
    </xdr:to>
    <xdr:pic>
      <xdr:nvPicPr>
        <xdr:cNvPr id="24" name="Picture 1998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53925" y="7686675"/>
          <a:ext cx="12001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45</xdr:row>
      <xdr:rowOff>28575</xdr:rowOff>
    </xdr:from>
    <xdr:to>
      <xdr:col>9</xdr:col>
      <xdr:colOff>1247775</xdr:colOff>
      <xdr:row>46</xdr:row>
      <xdr:rowOff>19050</xdr:rowOff>
    </xdr:to>
    <xdr:pic>
      <xdr:nvPicPr>
        <xdr:cNvPr id="25" name="Picture 19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92487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45</xdr:row>
      <xdr:rowOff>19050</xdr:rowOff>
    </xdr:from>
    <xdr:to>
      <xdr:col>9</xdr:col>
      <xdr:colOff>2333625</xdr:colOff>
      <xdr:row>46</xdr:row>
      <xdr:rowOff>9525</xdr:rowOff>
    </xdr:to>
    <xdr:pic>
      <xdr:nvPicPr>
        <xdr:cNvPr id="26" name="Picture 20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9239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37</xdr:row>
      <xdr:rowOff>38100</xdr:rowOff>
    </xdr:from>
    <xdr:to>
      <xdr:col>9</xdr:col>
      <xdr:colOff>1143000</xdr:colOff>
      <xdr:row>41</xdr:row>
      <xdr:rowOff>142875</xdr:rowOff>
    </xdr:to>
    <xdr:pic>
      <xdr:nvPicPr>
        <xdr:cNvPr id="27" name="Picture 200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87250" y="7810500"/>
          <a:ext cx="104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37</xdr:row>
      <xdr:rowOff>47625</xdr:rowOff>
    </xdr:from>
    <xdr:to>
      <xdr:col>9</xdr:col>
      <xdr:colOff>2352675</xdr:colOff>
      <xdr:row>41</xdr:row>
      <xdr:rowOff>152400</xdr:rowOff>
    </xdr:to>
    <xdr:pic>
      <xdr:nvPicPr>
        <xdr:cNvPr id="28" name="Picture 2002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06450" y="7820025"/>
          <a:ext cx="95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45</xdr:row>
      <xdr:rowOff>19050</xdr:rowOff>
    </xdr:from>
    <xdr:to>
      <xdr:col>9</xdr:col>
      <xdr:colOff>1819275</xdr:colOff>
      <xdr:row>46</xdr:row>
      <xdr:rowOff>9525</xdr:rowOff>
    </xdr:to>
    <xdr:pic>
      <xdr:nvPicPr>
        <xdr:cNvPr id="29" name="Picture 20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92392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57</xdr:row>
      <xdr:rowOff>123825</xdr:rowOff>
    </xdr:from>
    <xdr:to>
      <xdr:col>9</xdr:col>
      <xdr:colOff>2305050</xdr:colOff>
      <xdr:row>66</xdr:row>
      <xdr:rowOff>19050</xdr:rowOff>
    </xdr:to>
    <xdr:pic>
      <xdr:nvPicPr>
        <xdr:cNvPr id="30" name="Picture 200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11677650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65</xdr:row>
      <xdr:rowOff>76200</xdr:rowOff>
    </xdr:from>
    <xdr:to>
      <xdr:col>9</xdr:col>
      <xdr:colOff>1247775</xdr:colOff>
      <xdr:row>66</xdr:row>
      <xdr:rowOff>57150</xdr:rowOff>
    </xdr:to>
    <xdr:pic>
      <xdr:nvPicPr>
        <xdr:cNvPr id="31" name="Picture 200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65</xdr:row>
      <xdr:rowOff>76200</xdr:rowOff>
    </xdr:from>
    <xdr:to>
      <xdr:col>9</xdr:col>
      <xdr:colOff>2333625</xdr:colOff>
      <xdr:row>66</xdr:row>
      <xdr:rowOff>57150</xdr:rowOff>
    </xdr:to>
    <xdr:pic>
      <xdr:nvPicPr>
        <xdr:cNvPr id="32" name="Picture 20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131730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58</xdr:row>
      <xdr:rowOff>38100</xdr:rowOff>
    </xdr:from>
    <xdr:to>
      <xdr:col>9</xdr:col>
      <xdr:colOff>1143000</xdr:colOff>
      <xdr:row>62</xdr:row>
      <xdr:rowOff>66675</xdr:rowOff>
    </xdr:to>
    <xdr:pic>
      <xdr:nvPicPr>
        <xdr:cNvPr id="33" name="Picture 2007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11801475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58</xdr:row>
      <xdr:rowOff>47625</xdr:rowOff>
    </xdr:from>
    <xdr:to>
      <xdr:col>9</xdr:col>
      <xdr:colOff>2352675</xdr:colOff>
      <xdr:row>62</xdr:row>
      <xdr:rowOff>85725</xdr:rowOff>
    </xdr:to>
    <xdr:pic>
      <xdr:nvPicPr>
        <xdr:cNvPr id="34" name="Picture 2008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11811000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65</xdr:row>
      <xdr:rowOff>76200</xdr:rowOff>
    </xdr:from>
    <xdr:to>
      <xdr:col>9</xdr:col>
      <xdr:colOff>1819275</xdr:colOff>
      <xdr:row>66</xdr:row>
      <xdr:rowOff>57150</xdr:rowOff>
    </xdr:to>
    <xdr:pic>
      <xdr:nvPicPr>
        <xdr:cNvPr id="35" name="Picture 200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819150</xdr:colOff>
      <xdr:row>70</xdr:row>
      <xdr:rowOff>57150</xdr:rowOff>
    </xdr:from>
    <xdr:to>
      <xdr:col>8</xdr:col>
      <xdr:colOff>1000125</xdr:colOff>
      <xdr:row>71</xdr:row>
      <xdr:rowOff>9525</xdr:rowOff>
    </xdr:to>
    <xdr:pic>
      <xdr:nvPicPr>
        <xdr:cNvPr id="36" name="Picture 20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029950" y="137826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19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20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21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6" name="Rectangle 22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 rot="5400000" flipH="1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 rot="5400000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19050</xdr:colOff>
      <xdr:row>0</xdr:row>
      <xdr:rowOff>66675</xdr:rowOff>
    </xdr:from>
    <xdr:to>
      <xdr:col>11</xdr:col>
      <xdr:colOff>0</xdr:colOff>
      <xdr:row>4</xdr:row>
      <xdr:rowOff>247650</xdr:rowOff>
    </xdr:to>
    <xdr:pic>
      <xdr:nvPicPr>
        <xdr:cNvPr id="9" name="Picture 1104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"/>
          <a:ext cx="1647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13</xdr:row>
      <xdr:rowOff>190500</xdr:rowOff>
    </xdr:from>
    <xdr:to>
      <xdr:col>1</xdr:col>
      <xdr:colOff>2409825</xdr:colOff>
      <xdr:row>25</xdr:row>
      <xdr:rowOff>95250</xdr:rowOff>
    </xdr:to>
    <xdr:pic>
      <xdr:nvPicPr>
        <xdr:cNvPr id="10" name="Picture 1105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325755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24</xdr:row>
      <xdr:rowOff>114300</xdr:rowOff>
    </xdr:from>
    <xdr:to>
      <xdr:col>1</xdr:col>
      <xdr:colOff>1209675</xdr:colOff>
      <xdr:row>25</xdr:row>
      <xdr:rowOff>142875</xdr:rowOff>
    </xdr:to>
    <xdr:pic>
      <xdr:nvPicPr>
        <xdr:cNvPr id="11" name="Picture 11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574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24</xdr:row>
      <xdr:rowOff>114300</xdr:rowOff>
    </xdr:from>
    <xdr:to>
      <xdr:col>1</xdr:col>
      <xdr:colOff>2457450</xdr:colOff>
      <xdr:row>25</xdr:row>
      <xdr:rowOff>142875</xdr:rowOff>
    </xdr:to>
    <xdr:pic>
      <xdr:nvPicPr>
        <xdr:cNvPr id="12" name="Picture 110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13</xdr:row>
      <xdr:rowOff>123825</xdr:rowOff>
    </xdr:from>
    <xdr:to>
      <xdr:col>1</xdr:col>
      <xdr:colOff>1857375</xdr:colOff>
      <xdr:row>14</xdr:row>
      <xdr:rowOff>133350</xdr:rowOff>
    </xdr:to>
    <xdr:pic>
      <xdr:nvPicPr>
        <xdr:cNvPr id="13" name="Picture 110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31908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13</xdr:row>
      <xdr:rowOff>190500</xdr:rowOff>
    </xdr:from>
    <xdr:to>
      <xdr:col>9</xdr:col>
      <xdr:colOff>2409825</xdr:colOff>
      <xdr:row>25</xdr:row>
      <xdr:rowOff>104775</xdr:rowOff>
    </xdr:to>
    <xdr:pic>
      <xdr:nvPicPr>
        <xdr:cNvPr id="14" name="Picture 1109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92125" y="3257550"/>
          <a:ext cx="1371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24</xdr:row>
      <xdr:rowOff>114300</xdr:rowOff>
    </xdr:from>
    <xdr:to>
      <xdr:col>9</xdr:col>
      <xdr:colOff>1209675</xdr:colOff>
      <xdr:row>25</xdr:row>
      <xdr:rowOff>142875</xdr:rowOff>
    </xdr:to>
    <xdr:pic>
      <xdr:nvPicPr>
        <xdr:cNvPr id="15" name="Picture 11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24</xdr:row>
      <xdr:rowOff>114300</xdr:rowOff>
    </xdr:from>
    <xdr:to>
      <xdr:col>9</xdr:col>
      <xdr:colOff>2457450</xdr:colOff>
      <xdr:row>25</xdr:row>
      <xdr:rowOff>142875</xdr:rowOff>
    </xdr:to>
    <xdr:pic>
      <xdr:nvPicPr>
        <xdr:cNvPr id="16" name="Picture 11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13</xdr:row>
      <xdr:rowOff>123825</xdr:rowOff>
    </xdr:from>
    <xdr:to>
      <xdr:col>9</xdr:col>
      <xdr:colOff>1857375</xdr:colOff>
      <xdr:row>14</xdr:row>
      <xdr:rowOff>142875</xdr:rowOff>
    </xdr:to>
    <xdr:pic>
      <xdr:nvPicPr>
        <xdr:cNvPr id="17" name="Picture 11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792200" y="3190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38</xdr:row>
      <xdr:rowOff>190500</xdr:rowOff>
    </xdr:from>
    <xdr:to>
      <xdr:col>1</xdr:col>
      <xdr:colOff>2409825</xdr:colOff>
      <xdr:row>50</xdr:row>
      <xdr:rowOff>38100</xdr:rowOff>
    </xdr:to>
    <xdr:pic>
      <xdr:nvPicPr>
        <xdr:cNvPr id="18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05025" y="8410575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114300</xdr:rowOff>
    </xdr:from>
    <xdr:to>
      <xdr:col>1</xdr:col>
      <xdr:colOff>1209675</xdr:colOff>
      <xdr:row>50</xdr:row>
      <xdr:rowOff>123825</xdr:rowOff>
    </xdr:to>
    <xdr:pic>
      <xdr:nvPicPr>
        <xdr:cNvPr id="19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49</xdr:row>
      <xdr:rowOff>114300</xdr:rowOff>
    </xdr:from>
    <xdr:to>
      <xdr:col>1</xdr:col>
      <xdr:colOff>2457450</xdr:colOff>
      <xdr:row>50</xdr:row>
      <xdr:rowOff>123825</xdr:rowOff>
    </xdr:to>
    <xdr:pic>
      <xdr:nvPicPr>
        <xdr:cNvPr id="20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5175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38</xdr:row>
      <xdr:rowOff>123825</xdr:rowOff>
    </xdr:from>
    <xdr:to>
      <xdr:col>1</xdr:col>
      <xdr:colOff>1190625</xdr:colOff>
      <xdr:row>39</xdr:row>
      <xdr:rowOff>142875</xdr:rowOff>
    </xdr:to>
    <xdr:pic>
      <xdr:nvPicPr>
        <xdr:cNvPr id="21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50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38</xdr:row>
      <xdr:rowOff>123825</xdr:rowOff>
    </xdr:from>
    <xdr:to>
      <xdr:col>1</xdr:col>
      <xdr:colOff>2457450</xdr:colOff>
      <xdr:row>39</xdr:row>
      <xdr:rowOff>142875</xdr:rowOff>
    </xdr:to>
    <xdr:pic>
      <xdr:nvPicPr>
        <xdr:cNvPr id="22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5175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285750</xdr:colOff>
      <xdr:row>60</xdr:row>
      <xdr:rowOff>0</xdr:rowOff>
    </xdr:to>
    <xdr:pic>
      <xdr:nvPicPr>
        <xdr:cNvPr id="23" name="Picture 11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2134850"/>
          <a:ext cx="219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36</xdr:row>
      <xdr:rowOff>190500</xdr:rowOff>
    </xdr:from>
    <xdr:to>
      <xdr:col>9</xdr:col>
      <xdr:colOff>2409825</xdr:colOff>
      <xdr:row>48</xdr:row>
      <xdr:rowOff>19050</xdr:rowOff>
    </xdr:to>
    <xdr:pic>
      <xdr:nvPicPr>
        <xdr:cNvPr id="24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92125" y="800100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47</xdr:row>
      <xdr:rowOff>114300</xdr:rowOff>
    </xdr:from>
    <xdr:to>
      <xdr:col>9</xdr:col>
      <xdr:colOff>1209675</xdr:colOff>
      <xdr:row>48</xdr:row>
      <xdr:rowOff>142875</xdr:rowOff>
    </xdr:to>
    <xdr:pic>
      <xdr:nvPicPr>
        <xdr:cNvPr id="25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47</xdr:row>
      <xdr:rowOff>114300</xdr:rowOff>
    </xdr:from>
    <xdr:to>
      <xdr:col>9</xdr:col>
      <xdr:colOff>2457450</xdr:colOff>
      <xdr:row>48</xdr:row>
      <xdr:rowOff>142875</xdr:rowOff>
    </xdr:to>
    <xdr:pic>
      <xdr:nvPicPr>
        <xdr:cNvPr id="26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971550</xdr:colOff>
      <xdr:row>36</xdr:row>
      <xdr:rowOff>123825</xdr:rowOff>
    </xdr:from>
    <xdr:to>
      <xdr:col>9</xdr:col>
      <xdr:colOff>1190625</xdr:colOff>
      <xdr:row>37</xdr:row>
      <xdr:rowOff>142875</xdr:rowOff>
    </xdr:to>
    <xdr:pic>
      <xdr:nvPicPr>
        <xdr:cNvPr id="27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25450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36</xdr:row>
      <xdr:rowOff>123825</xdr:rowOff>
    </xdr:from>
    <xdr:to>
      <xdr:col>9</xdr:col>
      <xdr:colOff>2457450</xdr:colOff>
      <xdr:row>37</xdr:row>
      <xdr:rowOff>142875</xdr:rowOff>
    </xdr:to>
    <xdr:pic>
      <xdr:nvPicPr>
        <xdr:cNvPr id="28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92275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18</xdr:col>
      <xdr:colOff>19050</xdr:colOff>
      <xdr:row>5</xdr:row>
      <xdr:rowOff>133350</xdr:rowOff>
    </xdr:to>
    <xdr:pic>
      <xdr:nvPicPr>
        <xdr:cNvPr id="2" name="Picture 3098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1664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21</xdr:row>
      <xdr:rowOff>95250</xdr:rowOff>
    </xdr:from>
    <xdr:to>
      <xdr:col>3</xdr:col>
      <xdr:colOff>561975</xdr:colOff>
      <xdr:row>31</xdr:row>
      <xdr:rowOff>133350</xdr:rowOff>
    </xdr:to>
    <xdr:pic>
      <xdr:nvPicPr>
        <xdr:cNvPr id="3" name="Picture 3099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4114800"/>
          <a:ext cx="2438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21</xdr:row>
      <xdr:rowOff>95250</xdr:rowOff>
    </xdr:from>
    <xdr:to>
      <xdr:col>9</xdr:col>
      <xdr:colOff>571500</xdr:colOff>
      <xdr:row>31</xdr:row>
      <xdr:rowOff>142875</xdr:rowOff>
    </xdr:to>
    <xdr:pic>
      <xdr:nvPicPr>
        <xdr:cNvPr id="4" name="Picture 3100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21</xdr:row>
      <xdr:rowOff>95250</xdr:rowOff>
    </xdr:from>
    <xdr:to>
      <xdr:col>15</xdr:col>
      <xdr:colOff>571500</xdr:colOff>
      <xdr:row>31</xdr:row>
      <xdr:rowOff>142875</xdr:rowOff>
    </xdr:to>
    <xdr:pic>
      <xdr:nvPicPr>
        <xdr:cNvPr id="5" name="Picture 3101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48</xdr:row>
      <xdr:rowOff>95250</xdr:rowOff>
    </xdr:from>
    <xdr:to>
      <xdr:col>15</xdr:col>
      <xdr:colOff>571500</xdr:colOff>
      <xdr:row>58</xdr:row>
      <xdr:rowOff>142875</xdr:rowOff>
    </xdr:to>
    <xdr:pic>
      <xdr:nvPicPr>
        <xdr:cNvPr id="6" name="Picture 3102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48</xdr:row>
      <xdr:rowOff>95250</xdr:rowOff>
    </xdr:from>
    <xdr:to>
      <xdr:col>9</xdr:col>
      <xdr:colOff>571500</xdr:colOff>
      <xdr:row>58</xdr:row>
      <xdr:rowOff>142875</xdr:rowOff>
    </xdr:to>
    <xdr:pic>
      <xdr:nvPicPr>
        <xdr:cNvPr id="7" name="Picture 3103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48</xdr:row>
      <xdr:rowOff>95250</xdr:rowOff>
    </xdr:from>
    <xdr:to>
      <xdr:col>3</xdr:col>
      <xdr:colOff>571500</xdr:colOff>
      <xdr:row>58</xdr:row>
      <xdr:rowOff>142875</xdr:rowOff>
    </xdr:to>
    <xdr:pic>
      <xdr:nvPicPr>
        <xdr:cNvPr id="8" name="Picture 3104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704850</xdr:colOff>
      <xdr:row>24</xdr:row>
      <xdr:rowOff>123825</xdr:rowOff>
    </xdr:from>
    <xdr:to>
      <xdr:col>21</xdr:col>
      <xdr:colOff>19050</xdr:colOff>
      <xdr:row>32</xdr:row>
      <xdr:rowOff>38100</xdr:rowOff>
    </xdr:to>
    <xdr:pic>
      <xdr:nvPicPr>
        <xdr:cNvPr id="9" name="Picture 3105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02300" y="4705350"/>
          <a:ext cx="1790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733425</xdr:colOff>
      <xdr:row>50</xdr:row>
      <xdr:rowOff>57150</xdr:rowOff>
    </xdr:from>
    <xdr:to>
      <xdr:col>21</xdr:col>
      <xdr:colOff>47625</xdr:colOff>
      <xdr:row>58</xdr:row>
      <xdr:rowOff>0</xdr:rowOff>
    </xdr:to>
    <xdr:pic>
      <xdr:nvPicPr>
        <xdr:cNvPr id="10" name="Picture 3106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30875" y="9477375"/>
          <a:ext cx="1790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m/AppData/Local/Microsoft/Windows/Temporary%20Internet%20Files/Content.Outlook/N9CZDKLF/01%20&#1055;&#1088;&#1072;&#1081;&#1089;%20SAVIO%20&#1082;&#1086;&#1084;&#1087;&#1083;&#1077;&#1082;&#1090;&#1099;%20&#1086;&#1090;%2012.06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R5 с верт.шпинг"/>
      <sheetName val="ПО R5 с угл.перекл"/>
      <sheetName val="ПО R4 R"/>
      <sheetName val="ПО Incanto"/>
      <sheetName val="Anta5"/>
      <sheetName val="Поворотные"/>
      <sheetName val="Комбинированные"/>
      <sheetName val="Фрамуги интегрированные"/>
      <sheetName val="Фрамуги"/>
      <sheetName val="Наклонно-сдвижные"/>
      <sheetName val="Скид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22</v>
          </cell>
        </row>
        <row r="7">
          <cell r="B7">
            <v>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topLeftCell="A7" zoomScale="58" zoomScaleNormal="58" workbookViewId="0">
      <selection activeCell="Z14" sqref="Z14:Z15"/>
    </sheetView>
  </sheetViews>
  <sheetFormatPr defaultRowHeight="12.75" x14ac:dyDescent="0.2"/>
  <cols>
    <col min="1" max="1" width="12.85546875" style="3" customWidth="1"/>
    <col min="2" max="2" width="21.28515625" style="3" customWidth="1"/>
    <col min="3" max="6" width="10.7109375" style="3" customWidth="1"/>
    <col min="7" max="7" width="11.28515625" style="3" customWidth="1"/>
    <col min="8" max="9" width="10.7109375" style="3" customWidth="1"/>
    <col min="10" max="10" width="2.7109375" style="3" customWidth="1"/>
    <col min="11" max="11" width="12.85546875" style="3" customWidth="1"/>
    <col min="12" max="12" width="21.28515625" style="3" customWidth="1"/>
    <col min="13" max="19" width="10.7109375" style="3" customWidth="1"/>
    <col min="20" max="20" width="2.7109375" style="3" customWidth="1"/>
    <col min="21" max="21" width="13" style="3" customWidth="1"/>
    <col min="22" max="22" width="21.28515625" style="3" customWidth="1"/>
    <col min="23" max="29" width="10.7109375" style="3" customWidth="1"/>
    <col min="30" max="16384" width="9.140625" style="3"/>
  </cols>
  <sheetData>
    <row r="1" spans="1:256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4" customFormat="1" ht="11.2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</row>
    <row r="6" spans="1:256" ht="28.5" customHeight="1" x14ac:dyDescent="0.4">
      <c r="A6" s="538" t="s">
        <v>0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8" customFormat="1" ht="21" customHeight="1" thickBot="1" x14ac:dyDescent="0.4">
      <c r="B7" s="546"/>
      <c r="C7" s="546"/>
      <c r="D7" s="546"/>
      <c r="E7" s="546"/>
      <c r="F7" s="546"/>
      <c r="G7" s="546"/>
      <c r="H7" s="546"/>
      <c r="I7" s="9"/>
      <c r="J7" s="9"/>
      <c r="K7" s="9"/>
      <c r="L7" s="10"/>
      <c r="M7" s="10"/>
      <c r="N7" s="10"/>
      <c r="O7" s="10"/>
    </row>
    <row r="8" spans="1:256" s="12" customFormat="1" ht="23.25" customHeight="1" thickBot="1" x14ac:dyDescent="0.3">
      <c r="A8" s="547" t="s">
        <v>1</v>
      </c>
      <c r="B8" s="548"/>
      <c r="C8" s="548"/>
      <c r="D8" s="548"/>
      <c r="E8" s="548"/>
      <c r="F8" s="548"/>
      <c r="G8" s="548"/>
      <c r="H8" s="548"/>
      <c r="I8" s="549"/>
      <c r="J8" s="11"/>
      <c r="K8" s="547" t="s">
        <v>2</v>
      </c>
      <c r="L8" s="548"/>
      <c r="M8" s="548"/>
      <c r="N8" s="548"/>
      <c r="O8" s="548"/>
      <c r="P8" s="548"/>
      <c r="Q8" s="548"/>
      <c r="R8" s="548"/>
      <c r="S8" s="549"/>
      <c r="T8" s="11"/>
      <c r="U8" s="547" t="s">
        <v>3</v>
      </c>
      <c r="V8" s="548"/>
      <c r="W8" s="548"/>
      <c r="X8" s="548"/>
      <c r="Y8" s="548"/>
      <c r="Z8" s="548"/>
      <c r="AA8" s="548"/>
      <c r="AB8" s="548"/>
      <c r="AC8" s="549"/>
    </row>
    <row r="9" spans="1:256" ht="120.75" customHeight="1" thickBot="1" x14ac:dyDescent="0.4">
      <c r="A9" s="13"/>
      <c r="B9" s="14"/>
      <c r="C9" s="15"/>
      <c r="D9" s="15"/>
      <c r="E9" s="15"/>
      <c r="F9" s="15"/>
      <c r="G9" s="15"/>
      <c r="H9" s="15"/>
      <c r="I9" s="16"/>
      <c r="J9" s="15"/>
      <c r="K9" s="17"/>
      <c r="L9" s="18"/>
      <c r="M9" s="19"/>
      <c r="N9" s="19"/>
      <c r="O9" s="19"/>
      <c r="P9" s="19"/>
      <c r="Q9" s="15"/>
      <c r="R9" s="15"/>
      <c r="S9" s="15"/>
      <c r="T9" s="19"/>
      <c r="U9" s="20"/>
      <c r="V9" s="18"/>
      <c r="W9" s="19"/>
      <c r="X9" s="19"/>
      <c r="Y9" s="19"/>
      <c r="Z9" s="19"/>
      <c r="AA9" s="19"/>
      <c r="AB9" s="15"/>
      <c r="AC9" s="15"/>
    </row>
    <row r="10" spans="1:256" s="12" customFormat="1" ht="18" customHeight="1" x14ac:dyDescent="0.25">
      <c r="A10" s="21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22"/>
      <c r="K10" s="23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22"/>
      <c r="U10" s="23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12" customFormat="1" ht="18" customHeight="1" thickBot="1" x14ac:dyDescent="0.3">
      <c r="A11" s="21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22"/>
      <c r="K11" s="27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22"/>
      <c r="U11" s="27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3"/>
      <c r="B12" s="552" t="s">
        <v>12</v>
      </c>
      <c r="C12" s="553"/>
      <c r="D12" s="554"/>
      <c r="E12" s="555">
        <v>1</v>
      </c>
      <c r="F12" s="557">
        <v>12.38</v>
      </c>
      <c r="G12" s="557">
        <f>F12-F12*Скидки!$B$4</f>
        <v>12.38</v>
      </c>
      <c r="H12" s="559">
        <f>F12*E12</f>
        <v>12.38</v>
      </c>
      <c r="I12" s="559">
        <f>G12*E12</f>
        <v>12.38</v>
      </c>
      <c r="J12" s="28"/>
      <c r="K12" s="29"/>
      <c r="L12" s="552" t="s">
        <v>12</v>
      </c>
      <c r="M12" s="561"/>
      <c r="N12" s="562"/>
      <c r="O12" s="555">
        <v>1</v>
      </c>
      <c r="P12" s="557">
        <v>12.38</v>
      </c>
      <c r="Q12" s="557">
        <f>P12-P12*Скидки!$B$4</f>
        <v>12.38</v>
      </c>
      <c r="R12" s="559">
        <f>P12*O12</f>
        <v>12.38</v>
      </c>
      <c r="S12" s="559">
        <f>Q12*O12</f>
        <v>12.38</v>
      </c>
      <c r="T12" s="28"/>
      <c r="U12" s="29"/>
      <c r="V12" s="552" t="s">
        <v>12</v>
      </c>
      <c r="W12" s="561"/>
      <c r="X12" s="562"/>
      <c r="Y12" s="555">
        <v>1</v>
      </c>
      <c r="Z12" s="557">
        <v>12.38</v>
      </c>
      <c r="AA12" s="557">
        <f>Z12-Z12*Скидки!$B$4</f>
        <v>12.38</v>
      </c>
      <c r="AB12" s="559">
        <f>Z12*Y12</f>
        <v>12.38</v>
      </c>
      <c r="AC12" s="559">
        <f>AA12*Y12</f>
        <v>12.38</v>
      </c>
    </row>
    <row r="13" spans="1:256" ht="13.5" customHeight="1" x14ac:dyDescent="0.2">
      <c r="A13" s="13"/>
      <c r="B13" s="563" t="s">
        <v>13</v>
      </c>
      <c r="C13" s="564"/>
      <c r="D13" s="565"/>
      <c r="E13" s="556"/>
      <c r="F13" s="558"/>
      <c r="G13" s="558"/>
      <c r="H13" s="560"/>
      <c r="I13" s="560"/>
      <c r="J13" s="28"/>
      <c r="K13" s="29"/>
      <c r="L13" s="563" t="s">
        <v>13</v>
      </c>
      <c r="M13" s="566"/>
      <c r="N13" s="567"/>
      <c r="O13" s="556"/>
      <c r="P13" s="558"/>
      <c r="Q13" s="558"/>
      <c r="R13" s="560"/>
      <c r="S13" s="560"/>
      <c r="T13" s="28"/>
      <c r="U13" s="29"/>
      <c r="V13" s="563" t="s">
        <v>13</v>
      </c>
      <c r="W13" s="566"/>
      <c r="X13" s="567"/>
      <c r="Y13" s="556"/>
      <c r="Z13" s="558"/>
      <c r="AA13" s="558"/>
      <c r="AB13" s="560"/>
      <c r="AC13" s="560"/>
    </row>
    <row r="14" spans="1:256" ht="13.5" customHeight="1" x14ac:dyDescent="0.2">
      <c r="A14" s="13"/>
      <c r="B14" s="30" t="s">
        <v>14</v>
      </c>
      <c r="C14" s="568" t="s">
        <v>15</v>
      </c>
      <c r="D14" s="569"/>
      <c r="E14" s="556">
        <v>1</v>
      </c>
      <c r="F14" s="558">
        <v>16.22</v>
      </c>
      <c r="G14" s="557">
        <f>F14-F14*Скидки!$B$4</f>
        <v>16.22</v>
      </c>
      <c r="H14" s="560">
        <f>F14*E14</f>
        <v>16.22</v>
      </c>
      <c r="I14" s="560">
        <f>G14*E14</f>
        <v>16.22</v>
      </c>
      <c r="J14" s="28"/>
      <c r="K14" s="29"/>
      <c r="L14" s="30" t="s">
        <v>16</v>
      </c>
      <c r="M14" s="568" t="s">
        <v>17</v>
      </c>
      <c r="N14" s="569"/>
      <c r="O14" s="556">
        <v>1</v>
      </c>
      <c r="P14" s="558">
        <v>18.920000000000002</v>
      </c>
      <c r="Q14" s="557">
        <f>P14-P14*Скидки!$B$4</f>
        <v>18.920000000000002</v>
      </c>
      <c r="R14" s="560">
        <f>P14*O14</f>
        <v>18.920000000000002</v>
      </c>
      <c r="S14" s="560">
        <f>Q14*O14</f>
        <v>18.920000000000002</v>
      </c>
      <c r="T14" s="28"/>
      <c r="U14" s="29"/>
      <c r="V14" s="30" t="s">
        <v>18</v>
      </c>
      <c r="W14" s="568" t="s">
        <v>19</v>
      </c>
      <c r="X14" s="569"/>
      <c r="Y14" s="556">
        <v>1</v>
      </c>
      <c r="Z14" s="558">
        <v>20.43</v>
      </c>
      <c r="AA14" s="557">
        <f>Z14-Z14*Скидки!$B$4</f>
        <v>20.43</v>
      </c>
      <c r="AB14" s="560">
        <f>Z14*Y14</f>
        <v>20.43</v>
      </c>
      <c r="AC14" s="560">
        <f>AA14*Y14</f>
        <v>20.43</v>
      </c>
    </row>
    <row r="15" spans="1:256" ht="13.5" customHeight="1" x14ac:dyDescent="0.2">
      <c r="A15" s="13"/>
      <c r="B15" s="563" t="s">
        <v>20</v>
      </c>
      <c r="C15" s="564"/>
      <c r="D15" s="565"/>
      <c r="E15" s="556"/>
      <c r="F15" s="558"/>
      <c r="G15" s="558"/>
      <c r="H15" s="560"/>
      <c r="I15" s="560"/>
      <c r="J15" s="28"/>
      <c r="K15" s="29"/>
      <c r="L15" s="563" t="s">
        <v>21</v>
      </c>
      <c r="M15" s="566"/>
      <c r="N15" s="567"/>
      <c r="O15" s="556"/>
      <c r="P15" s="558"/>
      <c r="Q15" s="558"/>
      <c r="R15" s="560"/>
      <c r="S15" s="560"/>
      <c r="T15" s="28"/>
      <c r="U15" s="29"/>
      <c r="V15" s="563" t="s">
        <v>22</v>
      </c>
      <c r="W15" s="566"/>
      <c r="X15" s="567"/>
      <c r="Y15" s="556"/>
      <c r="Z15" s="558"/>
      <c r="AA15" s="558"/>
      <c r="AB15" s="560"/>
      <c r="AC15" s="560"/>
    </row>
    <row r="16" spans="1:256" ht="13.5" customHeight="1" x14ac:dyDescent="0.2">
      <c r="A16" s="13"/>
      <c r="B16" s="31" t="s">
        <v>23</v>
      </c>
      <c r="C16" s="568" t="s">
        <v>24</v>
      </c>
      <c r="D16" s="569"/>
      <c r="E16" s="556">
        <v>1</v>
      </c>
      <c r="F16" s="558">
        <v>17.73</v>
      </c>
      <c r="G16" s="557">
        <f>F16-F16*Скидки!$B$4</f>
        <v>17.73</v>
      </c>
      <c r="H16" s="560">
        <f>F16*E16</f>
        <v>17.73</v>
      </c>
      <c r="I16" s="560">
        <f>G16*E16</f>
        <v>17.73</v>
      </c>
      <c r="J16" s="28"/>
      <c r="K16" s="29"/>
      <c r="L16" s="31" t="s">
        <v>23</v>
      </c>
      <c r="M16" s="568" t="s">
        <v>24</v>
      </c>
      <c r="N16" s="569"/>
      <c r="O16" s="556">
        <v>1</v>
      </c>
      <c r="P16" s="558">
        <v>17.73</v>
      </c>
      <c r="Q16" s="557">
        <f>P16-P16*Скидки!$B$4</f>
        <v>17.73</v>
      </c>
      <c r="R16" s="560">
        <f>P16*O16</f>
        <v>17.73</v>
      </c>
      <c r="S16" s="560">
        <f>Q16*O16</f>
        <v>17.73</v>
      </c>
      <c r="T16" s="28"/>
      <c r="U16" s="29"/>
      <c r="V16" s="31" t="s">
        <v>23</v>
      </c>
      <c r="W16" s="568" t="s">
        <v>24</v>
      </c>
      <c r="X16" s="569"/>
      <c r="Y16" s="556">
        <v>1</v>
      </c>
      <c r="Z16" s="558">
        <v>17.73</v>
      </c>
      <c r="AA16" s="557">
        <f>Z16-Z16*Скидки!$B$4</f>
        <v>17.73</v>
      </c>
      <c r="AB16" s="560">
        <f>Z16*Y16</f>
        <v>17.73</v>
      </c>
      <c r="AC16" s="560">
        <f>AA16*Y16</f>
        <v>17.73</v>
      </c>
    </row>
    <row r="17" spans="1:29" ht="13.5" customHeight="1" x14ac:dyDescent="0.2">
      <c r="A17" s="13"/>
      <c r="B17" s="563" t="s">
        <v>25</v>
      </c>
      <c r="C17" s="564"/>
      <c r="D17" s="565"/>
      <c r="E17" s="556"/>
      <c r="F17" s="558"/>
      <c r="G17" s="558"/>
      <c r="H17" s="560"/>
      <c r="I17" s="560"/>
      <c r="J17" s="28"/>
      <c r="K17" s="29"/>
      <c r="L17" s="563" t="s">
        <v>25</v>
      </c>
      <c r="M17" s="566"/>
      <c r="N17" s="567"/>
      <c r="O17" s="556"/>
      <c r="P17" s="558"/>
      <c r="Q17" s="558"/>
      <c r="R17" s="560"/>
      <c r="S17" s="560"/>
      <c r="T17" s="28"/>
      <c r="U17" s="29"/>
      <c r="V17" s="563" t="s">
        <v>25</v>
      </c>
      <c r="W17" s="566"/>
      <c r="X17" s="567"/>
      <c r="Y17" s="556"/>
      <c r="Z17" s="558"/>
      <c r="AA17" s="558"/>
      <c r="AB17" s="560"/>
      <c r="AC17" s="560"/>
    </row>
    <row r="18" spans="1:29" ht="13.5" customHeight="1" x14ac:dyDescent="0.2">
      <c r="A18" s="13"/>
      <c r="B18" s="570" t="s">
        <v>26</v>
      </c>
      <c r="C18" s="577"/>
      <c r="D18" s="578"/>
      <c r="E18" s="556">
        <v>1</v>
      </c>
      <c r="F18" s="558">
        <v>13.68</v>
      </c>
      <c r="G18" s="557">
        <f>F18-F18*Скидки!$B$4</f>
        <v>13.68</v>
      </c>
      <c r="H18" s="560">
        <f>F18*E18</f>
        <v>13.68</v>
      </c>
      <c r="I18" s="560">
        <f>G18*E18</f>
        <v>13.68</v>
      </c>
      <c r="J18" s="28"/>
      <c r="K18" s="29"/>
      <c r="L18" s="570" t="s">
        <v>26</v>
      </c>
      <c r="M18" s="568"/>
      <c r="N18" s="569"/>
      <c r="O18" s="556">
        <v>1</v>
      </c>
      <c r="P18" s="558">
        <v>13.68</v>
      </c>
      <c r="Q18" s="557">
        <f>P18-P18*Скидки!$B$4</f>
        <v>13.68</v>
      </c>
      <c r="R18" s="560">
        <f>P18*O18</f>
        <v>13.68</v>
      </c>
      <c r="S18" s="560">
        <f>Q18*O18</f>
        <v>13.68</v>
      </c>
      <c r="T18" s="28"/>
      <c r="U18" s="29"/>
      <c r="V18" s="570" t="s">
        <v>26</v>
      </c>
      <c r="W18" s="568"/>
      <c r="X18" s="569"/>
      <c r="Y18" s="556">
        <v>1</v>
      </c>
      <c r="Z18" s="558">
        <v>13.68</v>
      </c>
      <c r="AA18" s="557">
        <f>Z18-Z18*Скидки!$B$4</f>
        <v>13.68</v>
      </c>
      <c r="AB18" s="560">
        <f>Z18*Y18</f>
        <v>13.68</v>
      </c>
      <c r="AC18" s="560">
        <f>AA18*Y18</f>
        <v>13.68</v>
      </c>
    </row>
    <row r="19" spans="1:29" ht="13.5" customHeight="1" x14ac:dyDescent="0.2">
      <c r="A19" s="13"/>
      <c r="B19" s="563" t="s">
        <v>27</v>
      </c>
      <c r="C19" s="564"/>
      <c r="D19" s="565"/>
      <c r="E19" s="556"/>
      <c r="F19" s="558"/>
      <c r="G19" s="558"/>
      <c r="H19" s="560"/>
      <c r="I19" s="560"/>
      <c r="J19" s="28"/>
      <c r="K19" s="29"/>
      <c r="L19" s="563" t="s">
        <v>27</v>
      </c>
      <c r="M19" s="566"/>
      <c r="N19" s="567"/>
      <c r="O19" s="556"/>
      <c r="P19" s="558"/>
      <c r="Q19" s="558"/>
      <c r="R19" s="560"/>
      <c r="S19" s="560"/>
      <c r="T19" s="28"/>
      <c r="U19" s="29"/>
      <c r="V19" s="563" t="s">
        <v>27</v>
      </c>
      <c r="W19" s="566"/>
      <c r="X19" s="567"/>
      <c r="Y19" s="556"/>
      <c r="Z19" s="558"/>
      <c r="AA19" s="558"/>
      <c r="AB19" s="560"/>
      <c r="AC19" s="560"/>
    </row>
    <row r="20" spans="1:29" ht="13.5" customHeight="1" x14ac:dyDescent="0.2">
      <c r="A20" s="13"/>
      <c r="B20" s="30" t="s">
        <v>28</v>
      </c>
      <c r="C20" s="568" t="s">
        <v>29</v>
      </c>
      <c r="D20" s="569"/>
      <c r="E20" s="556">
        <v>1</v>
      </c>
      <c r="F20" s="558">
        <v>7.62</v>
      </c>
      <c r="G20" s="557">
        <f>F20-F20*Скидки!$B$4</f>
        <v>7.62</v>
      </c>
      <c r="H20" s="560">
        <f>F20*E20</f>
        <v>7.62</v>
      </c>
      <c r="I20" s="560">
        <f>G20*E20</f>
        <v>7.62</v>
      </c>
      <c r="J20" s="28"/>
      <c r="K20" s="29"/>
      <c r="L20" s="30" t="s">
        <v>28</v>
      </c>
      <c r="M20" s="568" t="s">
        <v>29</v>
      </c>
      <c r="N20" s="569"/>
      <c r="O20" s="556">
        <v>1</v>
      </c>
      <c r="P20" s="558">
        <v>7.62</v>
      </c>
      <c r="Q20" s="557">
        <f>P20-P20*Скидки!$B$4</f>
        <v>7.62</v>
      </c>
      <c r="R20" s="560">
        <f>P20*O20</f>
        <v>7.62</v>
      </c>
      <c r="S20" s="560">
        <f>Q20*O20</f>
        <v>7.62</v>
      </c>
      <c r="T20" s="28"/>
      <c r="U20" s="29"/>
      <c r="V20" s="30" t="s">
        <v>28</v>
      </c>
      <c r="W20" s="568" t="s">
        <v>29</v>
      </c>
      <c r="X20" s="569"/>
      <c r="Y20" s="556">
        <v>1</v>
      </c>
      <c r="Z20" s="558">
        <v>7.62</v>
      </c>
      <c r="AA20" s="557">
        <f>Z20-Z20*Скидки!$B$4</f>
        <v>7.62</v>
      </c>
      <c r="AB20" s="560">
        <f>Z20*Y20</f>
        <v>7.62</v>
      </c>
      <c r="AC20" s="560">
        <f>AA20*Y20</f>
        <v>7.62</v>
      </c>
    </row>
    <row r="21" spans="1:29" ht="13.5" customHeight="1" thickBot="1" x14ac:dyDescent="0.25">
      <c r="A21" s="13"/>
      <c r="B21" s="574" t="s">
        <v>30</v>
      </c>
      <c r="C21" s="575"/>
      <c r="D21" s="576"/>
      <c r="E21" s="571"/>
      <c r="F21" s="572"/>
      <c r="G21" s="558"/>
      <c r="H21" s="573"/>
      <c r="I21" s="573"/>
      <c r="J21" s="28"/>
      <c r="K21" s="29"/>
      <c r="L21" s="574" t="s">
        <v>30</v>
      </c>
      <c r="M21" s="575"/>
      <c r="N21" s="576"/>
      <c r="O21" s="571"/>
      <c r="P21" s="572"/>
      <c r="Q21" s="558"/>
      <c r="R21" s="573"/>
      <c r="S21" s="573"/>
      <c r="T21" s="28"/>
      <c r="U21" s="29"/>
      <c r="V21" s="574" t="s">
        <v>30</v>
      </c>
      <c r="W21" s="575"/>
      <c r="X21" s="576"/>
      <c r="Y21" s="571"/>
      <c r="Z21" s="572"/>
      <c r="AA21" s="558"/>
      <c r="AB21" s="573"/>
      <c r="AC21" s="573"/>
    </row>
    <row r="22" spans="1:29" ht="24.75" customHeight="1" thickBot="1" x14ac:dyDescent="0.35">
      <c r="A22" s="579" t="s">
        <v>31</v>
      </c>
      <c r="B22" s="580"/>
      <c r="C22" s="580"/>
      <c r="D22" s="580"/>
      <c r="E22" s="580"/>
      <c r="F22" s="32"/>
      <c r="G22" s="32"/>
      <c r="H22" s="33">
        <f>SUM(H12:H21)</f>
        <v>67.63</v>
      </c>
      <c r="I22" s="33">
        <f>SUM(I12:I21)</f>
        <v>67.63</v>
      </c>
      <c r="J22" s="34"/>
      <c r="K22" s="581" t="s">
        <v>31</v>
      </c>
      <c r="L22" s="583"/>
      <c r="M22" s="583"/>
      <c r="N22" s="583"/>
      <c r="O22" s="583"/>
      <c r="P22" s="32"/>
      <c r="Q22" s="32"/>
      <c r="R22" s="33">
        <f>SUM(R12:R21)</f>
        <v>70.33</v>
      </c>
      <c r="S22" s="33">
        <f>SUM(S12:S21)</f>
        <v>70.33</v>
      </c>
      <c r="T22" s="34"/>
      <c r="U22" s="579" t="s">
        <v>31</v>
      </c>
      <c r="V22" s="580"/>
      <c r="W22" s="580"/>
      <c r="X22" s="580"/>
      <c r="Y22" s="580"/>
      <c r="Z22" s="32"/>
      <c r="AA22" s="32"/>
      <c r="AB22" s="33">
        <f>SUM(AB12:AB21)</f>
        <v>71.84</v>
      </c>
      <c r="AC22" s="33">
        <f>SUM(AC12:AC21)</f>
        <v>71.84</v>
      </c>
    </row>
    <row r="23" spans="1:29" ht="17.25" customHeight="1" thickBot="1" x14ac:dyDescent="0.3">
      <c r="A23" s="581"/>
      <c r="B23" s="582"/>
      <c r="C23" s="582"/>
      <c r="D23" s="582"/>
      <c r="E23" s="582"/>
      <c r="F23" s="32"/>
      <c r="G23" s="32"/>
      <c r="H23" s="32"/>
      <c r="I23" s="35"/>
      <c r="J23" s="36"/>
      <c r="K23" s="581"/>
      <c r="L23" s="583"/>
      <c r="M23" s="583"/>
      <c r="N23" s="583"/>
      <c r="O23" s="583"/>
      <c r="P23" s="37"/>
      <c r="Q23" s="32"/>
      <c r="R23" s="32"/>
      <c r="S23" s="35"/>
      <c r="T23" s="36"/>
      <c r="U23" s="581"/>
      <c r="V23" s="582"/>
      <c r="W23" s="582"/>
      <c r="X23" s="582"/>
      <c r="Y23" s="582"/>
      <c r="Z23" s="37"/>
      <c r="AA23" s="37"/>
      <c r="AB23" s="32"/>
      <c r="AC23" s="32"/>
    </row>
    <row r="24" spans="1:29" ht="17.25" customHeight="1" x14ac:dyDescent="0.2">
      <c r="A24" s="584" t="s">
        <v>32</v>
      </c>
      <c r="B24" s="38" t="s">
        <v>33</v>
      </c>
      <c r="C24" s="586" t="s">
        <v>34</v>
      </c>
      <c r="D24" s="587"/>
      <c r="E24" s="588">
        <v>1</v>
      </c>
      <c r="F24" s="589">
        <v>10.15</v>
      </c>
      <c r="G24" s="589">
        <f>F24-F24*Скидки!$B$4</f>
        <v>10.15</v>
      </c>
      <c r="H24" s="589">
        <f>E24*F24</f>
        <v>10.15</v>
      </c>
      <c r="I24" s="589">
        <f>G24*E24</f>
        <v>10.15</v>
      </c>
      <c r="J24" s="28"/>
      <c r="K24" s="584" t="s">
        <v>32</v>
      </c>
      <c r="L24" s="38" t="s">
        <v>33</v>
      </c>
      <c r="M24" s="586" t="s">
        <v>34</v>
      </c>
      <c r="N24" s="587"/>
      <c r="O24" s="588">
        <v>1</v>
      </c>
      <c r="P24" s="589">
        <v>10.15</v>
      </c>
      <c r="Q24" s="589">
        <f>P24-P24*Скидки!$B$4</f>
        <v>10.15</v>
      </c>
      <c r="R24" s="590">
        <f>O24*P24</f>
        <v>10.15</v>
      </c>
      <c r="S24" s="589">
        <f>Q24*O24</f>
        <v>10.15</v>
      </c>
      <c r="T24" s="28"/>
      <c r="U24" s="584" t="s">
        <v>32</v>
      </c>
      <c r="V24" s="38" t="s">
        <v>33</v>
      </c>
      <c r="W24" s="586" t="s">
        <v>34</v>
      </c>
      <c r="X24" s="587"/>
      <c r="Y24" s="588">
        <v>1</v>
      </c>
      <c r="Z24" s="589">
        <v>10.15</v>
      </c>
      <c r="AA24" s="589">
        <f>Z24-Z24*Скидки!$B$4</f>
        <v>10.15</v>
      </c>
      <c r="AB24" s="590">
        <f>Y24*Z24</f>
        <v>10.15</v>
      </c>
      <c r="AC24" s="589">
        <f>AA24*Y24</f>
        <v>10.15</v>
      </c>
    </row>
    <row r="25" spans="1:29" ht="17.25" customHeight="1" thickBot="1" x14ac:dyDescent="0.25">
      <c r="A25" s="585"/>
      <c r="B25" s="563" t="s">
        <v>35</v>
      </c>
      <c r="C25" s="564"/>
      <c r="D25" s="565"/>
      <c r="E25" s="556"/>
      <c r="F25" s="558"/>
      <c r="G25" s="558"/>
      <c r="H25" s="558"/>
      <c r="I25" s="558"/>
      <c r="J25" s="28"/>
      <c r="K25" s="585"/>
      <c r="L25" s="563" t="s">
        <v>35</v>
      </c>
      <c r="M25" s="566"/>
      <c r="N25" s="567"/>
      <c r="O25" s="556"/>
      <c r="P25" s="558"/>
      <c r="Q25" s="558"/>
      <c r="R25" s="560"/>
      <c r="S25" s="558"/>
      <c r="T25" s="28"/>
      <c r="U25" s="585"/>
      <c r="V25" s="563" t="s">
        <v>35</v>
      </c>
      <c r="W25" s="564"/>
      <c r="X25" s="565"/>
      <c r="Y25" s="555"/>
      <c r="Z25" s="558"/>
      <c r="AA25" s="558"/>
      <c r="AB25" s="560"/>
      <c r="AC25" s="558"/>
    </row>
    <row r="26" spans="1:29" ht="17.25" customHeight="1" x14ac:dyDescent="0.2">
      <c r="A26" s="585" t="s">
        <v>36</v>
      </c>
      <c r="B26" s="31" t="s">
        <v>37</v>
      </c>
      <c r="C26" s="568" t="s">
        <v>38</v>
      </c>
      <c r="D26" s="569"/>
      <c r="E26" s="556" t="s">
        <v>39</v>
      </c>
      <c r="F26" s="558">
        <v>13.77</v>
      </c>
      <c r="G26" s="589">
        <f>F26-F26*Скидки!$B$4</f>
        <v>13.77</v>
      </c>
      <c r="H26" s="558">
        <f>E26*F26</f>
        <v>13.77</v>
      </c>
      <c r="I26" s="558">
        <f>G26*E26</f>
        <v>13.77</v>
      </c>
      <c r="J26" s="28"/>
      <c r="K26" s="585" t="s">
        <v>36</v>
      </c>
      <c r="L26" s="31" t="s">
        <v>37</v>
      </c>
      <c r="M26" s="568" t="s">
        <v>38</v>
      </c>
      <c r="N26" s="569"/>
      <c r="O26" s="556" t="s">
        <v>39</v>
      </c>
      <c r="P26" s="558">
        <v>13.77</v>
      </c>
      <c r="Q26" s="589">
        <f>P26-P26*Скидки!$B$4</f>
        <v>13.77</v>
      </c>
      <c r="R26" s="560">
        <f>O26*P26</f>
        <v>13.77</v>
      </c>
      <c r="S26" s="558">
        <f>Q26*O26</f>
        <v>13.77</v>
      </c>
      <c r="T26" s="28"/>
      <c r="U26" s="585" t="s">
        <v>36</v>
      </c>
      <c r="V26" s="31" t="s">
        <v>37</v>
      </c>
      <c r="W26" s="568" t="s">
        <v>38</v>
      </c>
      <c r="X26" s="569"/>
      <c r="Y26" s="556" t="s">
        <v>39</v>
      </c>
      <c r="Z26" s="558">
        <v>13.77</v>
      </c>
      <c r="AA26" s="589">
        <f>Z26-Z26*Скидки!$B$4</f>
        <v>13.77</v>
      </c>
      <c r="AB26" s="560">
        <f>Y26*Z26</f>
        <v>13.77</v>
      </c>
      <c r="AC26" s="558">
        <f>AA26*Y26</f>
        <v>13.77</v>
      </c>
    </row>
    <row r="27" spans="1:29" ht="17.25" customHeight="1" thickBot="1" x14ac:dyDescent="0.25">
      <c r="A27" s="591"/>
      <c r="B27" s="574" t="s">
        <v>40</v>
      </c>
      <c r="C27" s="600"/>
      <c r="D27" s="601"/>
      <c r="E27" s="571"/>
      <c r="F27" s="572"/>
      <c r="G27" s="558"/>
      <c r="H27" s="572"/>
      <c r="I27" s="572"/>
      <c r="J27" s="28"/>
      <c r="K27" s="591"/>
      <c r="L27" s="574" t="s">
        <v>40</v>
      </c>
      <c r="M27" s="575"/>
      <c r="N27" s="576"/>
      <c r="O27" s="571"/>
      <c r="P27" s="572"/>
      <c r="Q27" s="558"/>
      <c r="R27" s="573"/>
      <c r="S27" s="572"/>
      <c r="T27" s="28"/>
      <c r="U27" s="585"/>
      <c r="V27" s="563" t="s">
        <v>40</v>
      </c>
      <c r="W27" s="564"/>
      <c r="X27" s="565"/>
      <c r="Y27" s="556"/>
      <c r="Z27" s="572"/>
      <c r="AA27" s="558"/>
      <c r="AB27" s="573"/>
      <c r="AC27" s="572"/>
    </row>
    <row r="28" spans="1:29" ht="17.25" customHeight="1" x14ac:dyDescent="0.2">
      <c r="A28" s="13"/>
      <c r="B28" s="39"/>
      <c r="C28" s="39"/>
      <c r="D28" s="15"/>
      <c r="E28" s="40"/>
      <c r="F28" s="28"/>
      <c r="G28" s="28"/>
      <c r="H28" s="28"/>
      <c r="I28" s="41"/>
      <c r="J28" s="28"/>
      <c r="K28" s="42"/>
      <c r="L28" s="43"/>
      <c r="M28" s="43"/>
      <c r="N28" s="44"/>
      <c r="O28" s="45"/>
      <c r="P28" s="46"/>
      <c r="Q28" s="28"/>
      <c r="R28" s="28"/>
      <c r="S28" s="28"/>
      <c r="T28" s="28"/>
      <c r="U28" s="585" t="s">
        <v>41</v>
      </c>
      <c r="V28" s="592" t="s">
        <v>42</v>
      </c>
      <c r="W28" s="593"/>
      <c r="X28" s="593"/>
      <c r="Y28" s="593"/>
      <c r="Z28" s="593"/>
      <c r="AA28" s="593"/>
      <c r="AB28" s="593"/>
      <c r="AC28" s="594"/>
    </row>
    <row r="29" spans="1:29" ht="17.25" customHeight="1" x14ac:dyDescent="0.2">
      <c r="A29" s="13"/>
      <c r="B29" s="39"/>
      <c r="C29" s="39"/>
      <c r="D29" s="15"/>
      <c r="E29" s="40"/>
      <c r="F29" s="28"/>
      <c r="G29" s="28"/>
      <c r="H29" s="28"/>
      <c r="I29" s="41"/>
      <c r="J29" s="28"/>
      <c r="K29" s="29"/>
      <c r="L29" s="39"/>
      <c r="M29" s="39"/>
      <c r="N29" s="15"/>
      <c r="O29" s="40"/>
      <c r="P29" s="28"/>
      <c r="Q29" s="28"/>
      <c r="R29" s="28"/>
      <c r="S29" s="28"/>
      <c r="T29" s="28"/>
      <c r="U29" s="585"/>
      <c r="V29" s="592"/>
      <c r="W29" s="593"/>
      <c r="X29" s="593"/>
      <c r="Y29" s="593"/>
      <c r="Z29" s="593"/>
      <c r="AA29" s="593"/>
      <c r="AB29" s="593"/>
      <c r="AC29" s="594"/>
    </row>
    <row r="30" spans="1:29" ht="17.25" customHeight="1" x14ac:dyDescent="0.2">
      <c r="A30" s="13"/>
      <c r="B30" s="39"/>
      <c r="C30" s="39"/>
      <c r="D30" s="15"/>
      <c r="E30" s="40"/>
      <c r="F30" s="28"/>
      <c r="G30" s="28"/>
      <c r="H30" s="28"/>
      <c r="I30" s="41"/>
      <c r="J30" s="28"/>
      <c r="K30" s="29"/>
      <c r="L30" s="39"/>
      <c r="M30" s="39"/>
      <c r="N30" s="15"/>
      <c r="O30" s="40"/>
      <c r="P30" s="28"/>
      <c r="Q30" s="28"/>
      <c r="R30" s="28"/>
      <c r="S30" s="28"/>
      <c r="T30" s="28"/>
      <c r="U30" s="585" t="s">
        <v>43</v>
      </c>
      <c r="V30" s="592"/>
      <c r="W30" s="593"/>
      <c r="X30" s="593"/>
      <c r="Y30" s="593"/>
      <c r="Z30" s="593"/>
      <c r="AA30" s="593"/>
      <c r="AB30" s="593"/>
      <c r="AC30" s="594"/>
    </row>
    <row r="31" spans="1:29" ht="17.25" customHeight="1" thickBot="1" x14ac:dyDescent="0.25">
      <c r="A31" s="13"/>
      <c r="B31" s="39"/>
      <c r="C31" s="39"/>
      <c r="D31" s="15"/>
      <c r="E31" s="40"/>
      <c r="F31" s="28"/>
      <c r="G31" s="28"/>
      <c r="H31" s="28"/>
      <c r="I31" s="41"/>
      <c r="J31" s="28"/>
      <c r="K31" s="29"/>
      <c r="L31" s="39"/>
      <c r="M31" s="39"/>
      <c r="N31" s="15"/>
      <c r="O31" s="40"/>
      <c r="P31" s="28"/>
      <c r="Q31" s="28"/>
      <c r="R31" s="28"/>
      <c r="S31" s="28"/>
      <c r="T31" s="28"/>
      <c r="U31" s="591"/>
      <c r="V31" s="595"/>
      <c r="W31" s="596"/>
      <c r="X31" s="596"/>
      <c r="Y31" s="596"/>
      <c r="Z31" s="596"/>
      <c r="AA31" s="596"/>
      <c r="AB31" s="596"/>
      <c r="AC31" s="597"/>
    </row>
    <row r="32" spans="1:29" ht="8.25" customHeight="1" x14ac:dyDescent="0.2">
      <c r="A32" s="13"/>
      <c r="B32" s="39"/>
      <c r="C32" s="39"/>
      <c r="D32" s="15"/>
      <c r="E32" s="40"/>
      <c r="F32" s="28"/>
      <c r="G32" s="28"/>
      <c r="H32" s="28"/>
      <c r="I32" s="41"/>
      <c r="J32" s="28"/>
      <c r="K32" s="29"/>
      <c r="L32" s="39"/>
      <c r="M32" s="39"/>
      <c r="N32" s="15"/>
      <c r="O32" s="40"/>
      <c r="P32" s="28"/>
      <c r="Q32" s="28"/>
      <c r="R32" s="28"/>
      <c r="S32" s="28"/>
      <c r="T32" s="28"/>
      <c r="U32" s="47"/>
      <c r="V32" s="39"/>
      <c r="W32" s="39"/>
      <c r="X32" s="39"/>
      <c r="Y32" s="40"/>
      <c r="Z32" s="28"/>
      <c r="AA32" s="28"/>
      <c r="AB32" s="28"/>
      <c r="AC32" s="28"/>
    </row>
    <row r="33" spans="1:29" ht="20.25" customHeight="1" thickBot="1" x14ac:dyDescent="0.25">
      <c r="A33" s="581" t="s">
        <v>44</v>
      </c>
      <c r="B33" s="582"/>
      <c r="C33" s="582"/>
      <c r="D33" s="582"/>
      <c r="E33" s="582"/>
      <c r="F33" s="32"/>
      <c r="G33" s="32"/>
      <c r="H33" s="32"/>
      <c r="I33" s="48"/>
      <c r="J33" s="28"/>
      <c r="K33" s="598" t="s">
        <v>44</v>
      </c>
      <c r="L33" s="599"/>
      <c r="M33" s="599"/>
      <c r="N33" s="599"/>
      <c r="O33" s="599"/>
      <c r="P33" s="49"/>
      <c r="Q33" s="32"/>
      <c r="R33" s="32"/>
      <c r="S33" s="32"/>
      <c r="T33" s="28"/>
      <c r="U33" s="581" t="s">
        <v>44</v>
      </c>
      <c r="V33" s="582"/>
      <c r="W33" s="582"/>
      <c r="X33" s="582"/>
      <c r="Y33" s="582"/>
      <c r="Z33" s="28"/>
      <c r="AA33" s="28"/>
      <c r="AB33" s="28"/>
      <c r="AC33" s="28"/>
    </row>
    <row r="34" spans="1:29" s="56" customFormat="1" ht="17.25" customHeight="1" thickBot="1" x14ac:dyDescent="0.3">
      <c r="A34" s="602" t="s">
        <v>45</v>
      </c>
      <c r="B34" s="603"/>
      <c r="C34" s="50" t="s">
        <v>46</v>
      </c>
      <c r="D34" s="51" t="s">
        <v>47</v>
      </c>
      <c r="E34" s="51" t="s">
        <v>48</v>
      </c>
      <c r="F34" s="51" t="s">
        <v>49</v>
      </c>
      <c r="G34" s="52"/>
      <c r="H34" s="53" t="s">
        <v>50</v>
      </c>
      <c r="I34" s="54" t="s">
        <v>51</v>
      </c>
      <c r="J34" s="55"/>
      <c r="K34" s="602" t="s">
        <v>45</v>
      </c>
      <c r="L34" s="604"/>
      <c r="M34" s="50" t="s">
        <v>46</v>
      </c>
      <c r="N34" s="51" t="s">
        <v>47</v>
      </c>
      <c r="O34" s="51" t="s">
        <v>48</v>
      </c>
      <c r="P34" s="51" t="s">
        <v>49</v>
      </c>
      <c r="Q34" s="52"/>
      <c r="R34" s="53" t="s">
        <v>50</v>
      </c>
      <c r="S34" s="54" t="s">
        <v>51</v>
      </c>
      <c r="T34" s="55"/>
      <c r="U34" s="602" t="s">
        <v>45</v>
      </c>
      <c r="V34" s="605"/>
      <c r="W34" s="605"/>
      <c r="X34" s="603"/>
      <c r="Y34" s="50" t="s">
        <v>46</v>
      </c>
      <c r="Z34" s="51" t="s">
        <v>48</v>
      </c>
      <c r="AA34" s="52"/>
      <c r="AB34" s="53" t="s">
        <v>50</v>
      </c>
      <c r="AC34" s="54" t="s">
        <v>51</v>
      </c>
    </row>
    <row r="35" spans="1:29" ht="17.25" customHeight="1" x14ac:dyDescent="0.25">
      <c r="A35" s="606" t="s">
        <v>52</v>
      </c>
      <c r="B35" s="607"/>
      <c r="C35" s="57">
        <v>400</v>
      </c>
      <c r="D35" s="608" t="s">
        <v>53</v>
      </c>
      <c r="E35" s="58" t="s">
        <v>54</v>
      </c>
      <c r="F35" s="58" t="s">
        <v>54</v>
      </c>
      <c r="G35" s="59"/>
      <c r="H35" s="60">
        <v>1.1399999999999999</v>
      </c>
      <c r="I35" s="61">
        <f>H35-H35*Скидки!$B$4</f>
        <v>1.1399999999999999</v>
      </c>
      <c r="J35" s="62"/>
      <c r="K35" s="606" t="s">
        <v>52</v>
      </c>
      <c r="L35" s="611"/>
      <c r="M35" s="57">
        <v>400</v>
      </c>
      <c r="N35" s="608" t="s">
        <v>53</v>
      </c>
      <c r="O35" s="58" t="s">
        <v>54</v>
      </c>
      <c r="P35" s="58" t="s">
        <v>54</v>
      </c>
      <c r="Q35" s="59"/>
      <c r="R35" s="60">
        <v>1.1399999999999999</v>
      </c>
      <c r="S35" s="61">
        <f>R35-R35*Скидки!$B$4</f>
        <v>1.1399999999999999</v>
      </c>
      <c r="T35" s="62"/>
      <c r="U35" s="612" t="s">
        <v>52</v>
      </c>
      <c r="V35" s="613"/>
      <c r="W35" s="613"/>
      <c r="X35" s="614"/>
      <c r="Y35" s="63">
        <v>400</v>
      </c>
      <c r="Z35" s="64" t="s">
        <v>54</v>
      </c>
      <c r="AA35" s="59"/>
      <c r="AB35" s="60">
        <v>1.1399999999999999</v>
      </c>
      <c r="AC35" s="61">
        <f>AB35-AB35*Скидки!$B$4</f>
        <v>1.1399999999999999</v>
      </c>
    </row>
    <row r="36" spans="1:29" ht="17.25" customHeight="1" x14ac:dyDescent="0.25">
      <c r="A36" s="615" t="s">
        <v>55</v>
      </c>
      <c r="B36" s="616"/>
      <c r="C36" s="65">
        <v>600</v>
      </c>
      <c r="D36" s="609"/>
      <c r="E36" s="66" t="s">
        <v>54</v>
      </c>
      <c r="F36" s="66" t="s">
        <v>54</v>
      </c>
      <c r="G36" s="67"/>
      <c r="H36" s="68">
        <v>1.6145844</v>
      </c>
      <c r="I36" s="61">
        <f>H36-H36*Скидки!$B$4</f>
        <v>1.6145844</v>
      </c>
      <c r="J36" s="62"/>
      <c r="K36" s="615" t="s">
        <v>55</v>
      </c>
      <c r="L36" s="617"/>
      <c r="M36" s="65">
        <v>600</v>
      </c>
      <c r="N36" s="609"/>
      <c r="O36" s="66" t="s">
        <v>54</v>
      </c>
      <c r="P36" s="66" t="s">
        <v>54</v>
      </c>
      <c r="Q36" s="67"/>
      <c r="R36" s="68">
        <v>1.6145844</v>
      </c>
      <c r="S36" s="61">
        <f>R36-R36*Скидки!$B$4</f>
        <v>1.6145844</v>
      </c>
      <c r="T36" s="62"/>
      <c r="U36" s="615" t="s">
        <v>55</v>
      </c>
      <c r="V36" s="618"/>
      <c r="W36" s="618"/>
      <c r="X36" s="616"/>
      <c r="Y36" s="65">
        <v>600</v>
      </c>
      <c r="Z36" s="66" t="s">
        <v>54</v>
      </c>
      <c r="AA36" s="67"/>
      <c r="AB36" s="68">
        <v>1.6145844</v>
      </c>
      <c r="AC36" s="61">
        <f>AB36-AB36*Скидки!$B$4</f>
        <v>1.6145844</v>
      </c>
    </row>
    <row r="37" spans="1:29" ht="17.25" customHeight="1" x14ac:dyDescent="0.25">
      <c r="A37" s="615" t="s">
        <v>56</v>
      </c>
      <c r="B37" s="616"/>
      <c r="C37" s="65">
        <v>800</v>
      </c>
      <c r="D37" s="609"/>
      <c r="E37" s="66" t="s">
        <v>54</v>
      </c>
      <c r="F37" s="66" t="s">
        <v>54</v>
      </c>
      <c r="G37" s="67"/>
      <c r="H37" s="68">
        <v>2.1858988799999999</v>
      </c>
      <c r="I37" s="61">
        <f>H37-H37*Скидки!$B$4</f>
        <v>2.1858988799999999</v>
      </c>
      <c r="J37" s="62"/>
      <c r="K37" s="615" t="s">
        <v>56</v>
      </c>
      <c r="L37" s="617"/>
      <c r="M37" s="65">
        <v>800</v>
      </c>
      <c r="N37" s="609"/>
      <c r="O37" s="66" t="s">
        <v>54</v>
      </c>
      <c r="P37" s="66" t="s">
        <v>54</v>
      </c>
      <c r="Q37" s="67"/>
      <c r="R37" s="68">
        <v>2.1858988799999999</v>
      </c>
      <c r="S37" s="61">
        <f>R37-R37*Скидки!$B$4</f>
        <v>2.1858988799999999</v>
      </c>
      <c r="T37" s="62"/>
      <c r="U37" s="615" t="s">
        <v>56</v>
      </c>
      <c r="V37" s="618"/>
      <c r="W37" s="618"/>
      <c r="X37" s="616"/>
      <c r="Y37" s="65">
        <v>800</v>
      </c>
      <c r="Z37" s="66" t="s">
        <v>54</v>
      </c>
      <c r="AA37" s="67"/>
      <c r="AB37" s="68">
        <v>2.1858988799999999</v>
      </c>
      <c r="AC37" s="61">
        <f>AB37-AB37*Скидки!$B$4</f>
        <v>2.1858988799999999</v>
      </c>
    </row>
    <row r="38" spans="1:29" ht="17.25" customHeight="1" x14ac:dyDescent="0.25">
      <c r="A38" s="615" t="s">
        <v>57</v>
      </c>
      <c r="B38" s="616"/>
      <c r="C38" s="65">
        <v>1000</v>
      </c>
      <c r="D38" s="609"/>
      <c r="E38" s="66" t="s">
        <v>54</v>
      </c>
      <c r="F38" s="66" t="s">
        <v>54</v>
      </c>
      <c r="G38" s="67"/>
      <c r="H38" s="68">
        <v>2.63</v>
      </c>
      <c r="I38" s="61">
        <f>H38-H38*Скидки!$B$4</f>
        <v>2.63</v>
      </c>
      <c r="J38" s="62"/>
      <c r="K38" s="615" t="s">
        <v>57</v>
      </c>
      <c r="L38" s="617"/>
      <c r="M38" s="65">
        <v>1000</v>
      </c>
      <c r="N38" s="609"/>
      <c r="O38" s="66" t="s">
        <v>54</v>
      </c>
      <c r="P38" s="66" t="s">
        <v>54</v>
      </c>
      <c r="Q38" s="67"/>
      <c r="R38" s="68">
        <v>2.63</v>
      </c>
      <c r="S38" s="61">
        <f>R38-R38*Скидки!$B$4</f>
        <v>2.63</v>
      </c>
      <c r="T38" s="62"/>
      <c r="U38" s="615" t="s">
        <v>57</v>
      </c>
      <c r="V38" s="618"/>
      <c r="W38" s="618"/>
      <c r="X38" s="616"/>
      <c r="Y38" s="65">
        <v>1000</v>
      </c>
      <c r="Z38" s="66" t="s">
        <v>54</v>
      </c>
      <c r="AA38" s="67"/>
      <c r="AB38" s="68">
        <v>2.63</v>
      </c>
      <c r="AC38" s="61">
        <f>AB38-AB38*Скидки!$B$4</f>
        <v>2.63</v>
      </c>
    </row>
    <row r="39" spans="1:29" ht="17.25" customHeight="1" x14ac:dyDescent="0.25">
      <c r="A39" s="615" t="s">
        <v>58</v>
      </c>
      <c r="B39" s="616"/>
      <c r="C39" s="65">
        <v>1000</v>
      </c>
      <c r="D39" s="609"/>
      <c r="E39" s="70">
        <v>600</v>
      </c>
      <c r="F39" s="66" t="s">
        <v>54</v>
      </c>
      <c r="G39" s="67"/>
      <c r="H39" s="68">
        <v>4.24</v>
      </c>
      <c r="I39" s="61">
        <f>H39-H39*Скидки!$B$4</f>
        <v>4.24</v>
      </c>
      <c r="J39" s="62"/>
      <c r="K39" s="615" t="s">
        <v>58</v>
      </c>
      <c r="L39" s="617"/>
      <c r="M39" s="65">
        <v>1000</v>
      </c>
      <c r="N39" s="609"/>
      <c r="O39" s="70">
        <v>600</v>
      </c>
      <c r="P39" s="66" t="s">
        <v>54</v>
      </c>
      <c r="Q39" s="67"/>
      <c r="R39" s="68">
        <v>4.24</v>
      </c>
      <c r="S39" s="61">
        <f>R39-R39*Скидки!$B$4</f>
        <v>4.24</v>
      </c>
      <c r="T39" s="62"/>
      <c r="U39" s="615" t="s">
        <v>58</v>
      </c>
      <c r="V39" s="618"/>
      <c r="W39" s="618"/>
      <c r="X39" s="616"/>
      <c r="Y39" s="65">
        <v>1000</v>
      </c>
      <c r="Z39" s="70">
        <v>600</v>
      </c>
      <c r="AA39" s="71"/>
      <c r="AB39" s="68">
        <v>4.24</v>
      </c>
      <c r="AC39" s="61">
        <f>AB39-AB39*Скидки!$B$4</f>
        <v>4.24</v>
      </c>
    </row>
    <row r="40" spans="1:29" ht="17.25" customHeight="1" x14ac:dyDescent="0.25">
      <c r="A40" s="615" t="s">
        <v>59</v>
      </c>
      <c r="B40" s="616"/>
      <c r="C40" s="65">
        <v>1200</v>
      </c>
      <c r="D40" s="609"/>
      <c r="E40" s="70">
        <v>600</v>
      </c>
      <c r="F40" s="66" t="s">
        <v>54</v>
      </c>
      <c r="G40" s="67"/>
      <c r="H40" s="68">
        <v>4.8099999999999996</v>
      </c>
      <c r="I40" s="61">
        <f>H40-H40*Скидки!$B$4</f>
        <v>4.8099999999999996</v>
      </c>
      <c r="J40" s="62"/>
      <c r="K40" s="615" t="s">
        <v>59</v>
      </c>
      <c r="L40" s="617"/>
      <c r="M40" s="65">
        <v>1200</v>
      </c>
      <c r="N40" s="609"/>
      <c r="O40" s="70">
        <v>600</v>
      </c>
      <c r="P40" s="66" t="s">
        <v>54</v>
      </c>
      <c r="Q40" s="67"/>
      <c r="R40" s="68">
        <v>4.8099999999999996</v>
      </c>
      <c r="S40" s="61">
        <f>R40-R40*Скидки!$B$4</f>
        <v>4.8099999999999996</v>
      </c>
      <c r="T40" s="62"/>
      <c r="U40" s="615" t="s">
        <v>59</v>
      </c>
      <c r="V40" s="618"/>
      <c r="W40" s="618"/>
      <c r="X40" s="616"/>
      <c r="Y40" s="65">
        <v>1200</v>
      </c>
      <c r="Z40" s="70">
        <v>600</v>
      </c>
      <c r="AA40" s="71"/>
      <c r="AB40" s="68">
        <v>4.8099999999999996</v>
      </c>
      <c r="AC40" s="61">
        <f>AB40-AB40*Скидки!$B$4</f>
        <v>4.8099999999999996</v>
      </c>
    </row>
    <row r="41" spans="1:29" ht="17.25" customHeight="1" x14ac:dyDescent="0.25">
      <c r="A41" s="615" t="s">
        <v>60</v>
      </c>
      <c r="B41" s="616"/>
      <c r="C41" s="72">
        <v>1400</v>
      </c>
      <c r="D41" s="609"/>
      <c r="E41" s="70">
        <v>800</v>
      </c>
      <c r="F41" s="66" t="s">
        <v>54</v>
      </c>
      <c r="G41" s="67"/>
      <c r="H41" s="68">
        <v>5.94</v>
      </c>
      <c r="I41" s="61">
        <f>H41-H41*Скидки!$B$4</f>
        <v>5.94</v>
      </c>
      <c r="J41" s="62"/>
      <c r="K41" s="615" t="s">
        <v>60</v>
      </c>
      <c r="L41" s="617"/>
      <c r="M41" s="72">
        <v>1400</v>
      </c>
      <c r="N41" s="609"/>
      <c r="O41" s="70">
        <v>800</v>
      </c>
      <c r="P41" s="66" t="s">
        <v>54</v>
      </c>
      <c r="Q41" s="67"/>
      <c r="R41" s="68">
        <v>5.94</v>
      </c>
      <c r="S41" s="61">
        <f>R41-R41*Скидки!$B$4</f>
        <v>5.94</v>
      </c>
      <c r="T41" s="62"/>
      <c r="U41" s="615" t="s">
        <v>60</v>
      </c>
      <c r="V41" s="618"/>
      <c r="W41" s="618"/>
      <c r="X41" s="616"/>
      <c r="Y41" s="72">
        <v>1400</v>
      </c>
      <c r="Z41" s="70">
        <v>800</v>
      </c>
      <c r="AA41" s="71"/>
      <c r="AB41" s="68">
        <v>5.94</v>
      </c>
      <c r="AC41" s="61">
        <f>AB41-AB41*Скидки!$B$4</f>
        <v>5.94</v>
      </c>
    </row>
    <row r="42" spans="1:29" ht="17.25" customHeight="1" x14ac:dyDescent="0.25">
      <c r="A42" s="615" t="s">
        <v>61</v>
      </c>
      <c r="B42" s="616"/>
      <c r="C42" s="72">
        <v>1600</v>
      </c>
      <c r="D42" s="609"/>
      <c r="E42" s="70">
        <v>800</v>
      </c>
      <c r="F42" s="66" t="s">
        <v>54</v>
      </c>
      <c r="G42" s="67"/>
      <c r="H42" s="68">
        <v>6.88</v>
      </c>
      <c r="I42" s="61">
        <f>H42-H42*Скидки!$B$4</f>
        <v>6.88</v>
      </c>
      <c r="J42" s="62"/>
      <c r="K42" s="615" t="s">
        <v>61</v>
      </c>
      <c r="L42" s="617"/>
      <c r="M42" s="72">
        <v>1600</v>
      </c>
      <c r="N42" s="609"/>
      <c r="O42" s="70">
        <v>800</v>
      </c>
      <c r="P42" s="66" t="s">
        <v>54</v>
      </c>
      <c r="Q42" s="67"/>
      <c r="R42" s="68">
        <v>6.88</v>
      </c>
      <c r="S42" s="61">
        <f>R42-R42*Скидки!$B$4</f>
        <v>6.88</v>
      </c>
      <c r="T42" s="62"/>
      <c r="U42" s="615" t="s">
        <v>61</v>
      </c>
      <c r="V42" s="618"/>
      <c r="W42" s="618"/>
      <c r="X42" s="616"/>
      <c r="Y42" s="72">
        <v>1600</v>
      </c>
      <c r="Z42" s="70">
        <v>800</v>
      </c>
      <c r="AA42" s="71"/>
      <c r="AB42" s="68">
        <v>6.88</v>
      </c>
      <c r="AC42" s="61">
        <f>AB42-AB42*Скидки!$B$4</f>
        <v>6.88</v>
      </c>
    </row>
    <row r="43" spans="1:29" ht="17.25" customHeight="1" x14ac:dyDescent="0.25">
      <c r="A43" s="615" t="s">
        <v>62</v>
      </c>
      <c r="B43" s="616"/>
      <c r="C43" s="72">
        <v>1800</v>
      </c>
      <c r="D43" s="609"/>
      <c r="E43" s="70">
        <v>1000</v>
      </c>
      <c r="F43" s="66" t="s">
        <v>54</v>
      </c>
      <c r="G43" s="67"/>
      <c r="H43" s="68">
        <v>7.9</v>
      </c>
      <c r="I43" s="61">
        <f>H43-H43*Скидки!$B$4</f>
        <v>7.9</v>
      </c>
      <c r="J43" s="62"/>
      <c r="K43" s="615" t="s">
        <v>62</v>
      </c>
      <c r="L43" s="617"/>
      <c r="M43" s="72">
        <v>1800</v>
      </c>
      <c r="N43" s="609"/>
      <c r="O43" s="70">
        <v>1000</v>
      </c>
      <c r="P43" s="66" t="s">
        <v>54</v>
      </c>
      <c r="Q43" s="67"/>
      <c r="R43" s="68">
        <v>7.9</v>
      </c>
      <c r="S43" s="61">
        <f>R43-R43*Скидки!$B$4</f>
        <v>7.9</v>
      </c>
      <c r="T43" s="62"/>
      <c r="U43" s="615" t="s">
        <v>62</v>
      </c>
      <c r="V43" s="618"/>
      <c r="W43" s="618"/>
      <c r="X43" s="616"/>
      <c r="Y43" s="72">
        <v>1800</v>
      </c>
      <c r="Z43" s="70">
        <v>1000</v>
      </c>
      <c r="AA43" s="71"/>
      <c r="AB43" s="68">
        <v>7.9</v>
      </c>
      <c r="AC43" s="61">
        <f>AB43-AB43*Скидки!$B$4</f>
        <v>7.9</v>
      </c>
    </row>
    <row r="44" spans="1:29" ht="17.25" customHeight="1" x14ac:dyDescent="0.25">
      <c r="A44" s="615" t="s">
        <v>63</v>
      </c>
      <c r="B44" s="616"/>
      <c r="C44" s="72">
        <v>2000</v>
      </c>
      <c r="D44" s="609"/>
      <c r="E44" s="70">
        <v>1000</v>
      </c>
      <c r="F44" s="66" t="s">
        <v>54</v>
      </c>
      <c r="G44" s="67"/>
      <c r="H44" s="68">
        <v>8.4700000000000006</v>
      </c>
      <c r="I44" s="61">
        <f>H44-H44*Скидки!$B$4</f>
        <v>8.4700000000000006</v>
      </c>
      <c r="J44" s="62"/>
      <c r="K44" s="615" t="s">
        <v>63</v>
      </c>
      <c r="L44" s="617"/>
      <c r="M44" s="72">
        <v>2000</v>
      </c>
      <c r="N44" s="609"/>
      <c r="O44" s="70">
        <v>1000</v>
      </c>
      <c r="P44" s="66" t="s">
        <v>54</v>
      </c>
      <c r="Q44" s="67"/>
      <c r="R44" s="68">
        <v>8.4700000000000006</v>
      </c>
      <c r="S44" s="61">
        <f>R44-R44*Скидки!$B$4</f>
        <v>8.4700000000000006</v>
      </c>
      <c r="T44" s="62"/>
      <c r="U44" s="615" t="s">
        <v>63</v>
      </c>
      <c r="V44" s="618"/>
      <c r="W44" s="618"/>
      <c r="X44" s="616"/>
      <c r="Y44" s="72">
        <v>2000</v>
      </c>
      <c r="Z44" s="70">
        <v>1000</v>
      </c>
      <c r="AA44" s="71"/>
      <c r="AB44" s="68">
        <v>8.4700000000000006</v>
      </c>
      <c r="AC44" s="61">
        <f>AB44-AB44*Скидки!$B$4</f>
        <v>8.4700000000000006</v>
      </c>
    </row>
    <row r="45" spans="1:29" ht="17.25" customHeight="1" thickBot="1" x14ac:dyDescent="0.3">
      <c r="A45" s="619" t="s">
        <v>64</v>
      </c>
      <c r="B45" s="621"/>
      <c r="C45" s="73">
        <v>2200</v>
      </c>
      <c r="D45" s="610"/>
      <c r="E45" s="74">
        <v>1200</v>
      </c>
      <c r="F45" s="75" t="s">
        <v>54</v>
      </c>
      <c r="G45" s="76"/>
      <c r="H45" s="77">
        <v>9.58</v>
      </c>
      <c r="I45" s="61">
        <f>H45-H45*Скидки!$B$4</f>
        <v>9.58</v>
      </c>
      <c r="J45" s="62"/>
      <c r="K45" s="619" t="s">
        <v>64</v>
      </c>
      <c r="L45" s="622"/>
      <c r="M45" s="73">
        <v>2200</v>
      </c>
      <c r="N45" s="610"/>
      <c r="O45" s="74">
        <v>1200</v>
      </c>
      <c r="P45" s="75" t="s">
        <v>54</v>
      </c>
      <c r="Q45" s="76"/>
      <c r="R45" s="77">
        <v>9.58</v>
      </c>
      <c r="S45" s="61">
        <f>R45-R45*Скидки!$B$4</f>
        <v>9.58</v>
      </c>
      <c r="T45" s="62"/>
      <c r="U45" s="619" t="s">
        <v>64</v>
      </c>
      <c r="V45" s="620"/>
      <c r="W45" s="620"/>
      <c r="X45" s="621"/>
      <c r="Y45" s="73">
        <v>2200</v>
      </c>
      <c r="Z45" s="74">
        <v>1200</v>
      </c>
      <c r="AA45" s="78"/>
      <c r="AB45" s="77">
        <v>9.58</v>
      </c>
      <c r="AC45" s="61">
        <f>AB45-AB45*Скидки!$B$4</f>
        <v>9.58</v>
      </c>
    </row>
    <row r="46" spans="1:29" ht="17.25" customHeight="1" thickBot="1" x14ac:dyDescent="0.3">
      <c r="A46" s="79"/>
      <c r="B46" s="79"/>
      <c r="C46" s="39"/>
      <c r="D46" s="80"/>
      <c r="E46" s="81"/>
      <c r="F46" s="37"/>
      <c r="G46" s="37"/>
      <c r="H46" s="62"/>
      <c r="I46" s="62"/>
      <c r="J46" s="62"/>
      <c r="K46" s="79"/>
      <c r="L46" s="79"/>
      <c r="M46" s="39"/>
      <c r="N46" s="80"/>
      <c r="O46" s="81"/>
      <c r="P46" s="37"/>
      <c r="Q46" s="37"/>
      <c r="R46" s="62"/>
      <c r="S46" s="62"/>
      <c r="T46" s="62"/>
      <c r="U46" s="82"/>
      <c r="V46" s="79"/>
      <c r="W46" s="79"/>
      <c r="X46" s="79"/>
      <c r="Y46" s="39"/>
      <c r="Z46" s="81"/>
      <c r="AA46" s="81"/>
      <c r="AB46" s="81"/>
      <c r="AC46" s="81"/>
    </row>
    <row r="47" spans="1:29" s="12" customFormat="1" ht="17.25" customHeight="1" thickBot="1" x14ac:dyDescent="0.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4"/>
      <c r="M47" s="84"/>
      <c r="N47" s="84"/>
      <c r="O47" s="84"/>
      <c r="P47" s="84"/>
      <c r="Q47" s="84"/>
      <c r="R47" s="84"/>
      <c r="S47" s="84"/>
      <c r="T47" s="84"/>
      <c r="U47" s="602" t="s">
        <v>65</v>
      </c>
      <c r="V47" s="605"/>
      <c r="W47" s="605"/>
      <c r="X47" s="603"/>
      <c r="Y47" s="50" t="s">
        <v>47</v>
      </c>
      <c r="Z47" s="51" t="s">
        <v>49</v>
      </c>
      <c r="AA47" s="52"/>
      <c r="AB47" s="53" t="s">
        <v>50</v>
      </c>
      <c r="AC47" s="54" t="s">
        <v>51</v>
      </c>
    </row>
    <row r="48" spans="1:29" ht="17.25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606" t="s">
        <v>66</v>
      </c>
      <c r="V48" s="623"/>
      <c r="W48" s="623"/>
      <c r="X48" s="607"/>
      <c r="Y48" s="57">
        <v>250</v>
      </c>
      <c r="Z48" s="58" t="s">
        <v>54</v>
      </c>
      <c r="AA48" s="59"/>
      <c r="AB48" s="68">
        <v>0.75</v>
      </c>
      <c r="AC48" s="69">
        <f>AB48-AB48*Скидки!$B$4</f>
        <v>0.75</v>
      </c>
    </row>
    <row r="49" spans="1:29" ht="17.25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615" t="s">
        <v>67</v>
      </c>
      <c r="V49" s="618"/>
      <c r="W49" s="618"/>
      <c r="X49" s="616"/>
      <c r="Y49" s="72">
        <v>400</v>
      </c>
      <c r="Z49" s="66" t="s">
        <v>54</v>
      </c>
      <c r="AA49" s="59"/>
      <c r="AB49" s="68">
        <v>1.1399999999999999</v>
      </c>
      <c r="AC49" s="69">
        <f>AB49-AB49*Скидки!$B$4</f>
        <v>1.1399999999999999</v>
      </c>
    </row>
    <row r="50" spans="1:29" ht="17.25" customHeight="1" x14ac:dyDescent="0.3">
      <c r="A50" s="86" t="s">
        <v>68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615" t="s">
        <v>69</v>
      </c>
      <c r="V50" s="618"/>
      <c r="W50" s="618"/>
      <c r="X50" s="616"/>
      <c r="Y50" s="72">
        <v>600</v>
      </c>
      <c r="Z50" s="66" t="s">
        <v>54</v>
      </c>
      <c r="AA50" s="67"/>
      <c r="AB50" s="68">
        <v>1.6145844</v>
      </c>
      <c r="AC50" s="69">
        <f>AB50-AB50*Скидки!$B$4</f>
        <v>1.6145844</v>
      </c>
    </row>
    <row r="51" spans="1:29" ht="17.25" customHeight="1" x14ac:dyDescent="0.3">
      <c r="A51" s="86" t="s">
        <v>70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615" t="s">
        <v>71</v>
      </c>
      <c r="V51" s="618"/>
      <c r="W51" s="618"/>
      <c r="X51" s="616"/>
      <c r="Y51" s="72">
        <v>800</v>
      </c>
      <c r="Z51" s="70">
        <v>400</v>
      </c>
      <c r="AA51" s="71"/>
      <c r="AB51" s="68">
        <v>3.33</v>
      </c>
      <c r="AC51" s="69">
        <f>AB51-AB51*Скидки!$B$4</f>
        <v>3.33</v>
      </c>
    </row>
    <row r="52" spans="1:29" ht="17.25" customHeight="1" thickBot="1" x14ac:dyDescent="0.35">
      <c r="A52" s="86" t="s">
        <v>72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619" t="s">
        <v>73</v>
      </c>
      <c r="V52" s="620"/>
      <c r="W52" s="620"/>
      <c r="X52" s="621"/>
      <c r="Y52" s="73">
        <v>1000</v>
      </c>
      <c r="Z52" s="74">
        <v>400</v>
      </c>
      <c r="AA52" s="78"/>
      <c r="AB52" s="77">
        <v>3.77</v>
      </c>
      <c r="AC52" s="69">
        <f>AB52-AB52*Скидки!$B$4</f>
        <v>3.77</v>
      </c>
    </row>
    <row r="53" spans="1:29" s="89" customFormat="1" ht="23.25" customHeight="1" x14ac:dyDescent="0.3">
      <c r="A53" s="87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7"/>
      <c r="N53" s="86"/>
      <c r="O53" s="86"/>
      <c r="P53" s="86"/>
      <c r="Q53" s="86"/>
      <c r="R53" s="86"/>
      <c r="S53" s="86"/>
      <c r="T53" s="86"/>
      <c r="U53" s="88"/>
      <c r="V53" s="88"/>
      <c r="X53" s="88"/>
      <c r="Y53" s="88"/>
      <c r="Z53" s="88"/>
      <c r="AA53" s="88"/>
      <c r="AB53" s="88"/>
      <c r="AC53" s="88"/>
    </row>
    <row r="54" spans="1:29" s="92" customFormat="1" ht="18" customHeight="1" x14ac:dyDescent="0.3">
      <c r="A54" s="90"/>
      <c r="B54" s="9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1:29" ht="18.75" x14ac:dyDescent="0.3">
      <c r="A55" s="85"/>
      <c r="B55" s="91"/>
      <c r="C55" s="90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29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29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29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29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1:29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1:29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1:29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1:29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1:29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1:20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</sheetData>
  <sheetProtection selectLockedCells="1" selectUnlockedCells="1"/>
  <mergeCells count="231">
    <mergeCell ref="U50:X50"/>
    <mergeCell ref="U51:X51"/>
    <mergeCell ref="U52:X52"/>
    <mergeCell ref="A45:B45"/>
    <mergeCell ref="K45:L45"/>
    <mergeCell ref="U45:X45"/>
    <mergeCell ref="U47:X47"/>
    <mergeCell ref="U48:X48"/>
    <mergeCell ref="U49:X49"/>
    <mergeCell ref="K43:L43"/>
    <mergeCell ref="U43:X43"/>
    <mergeCell ref="A44:B44"/>
    <mergeCell ref="K44:L44"/>
    <mergeCell ref="U44:X44"/>
    <mergeCell ref="A41:B41"/>
    <mergeCell ref="K41:L41"/>
    <mergeCell ref="U41:X41"/>
    <mergeCell ref="A42:B42"/>
    <mergeCell ref="K42:L42"/>
    <mergeCell ref="U42:X42"/>
    <mergeCell ref="A34:B34"/>
    <mergeCell ref="K34:L34"/>
    <mergeCell ref="U34:X34"/>
    <mergeCell ref="A35:B35"/>
    <mergeCell ref="D35:D45"/>
    <mergeCell ref="K35:L35"/>
    <mergeCell ref="N35:N45"/>
    <mergeCell ref="U35:X35"/>
    <mergeCell ref="A36:B36"/>
    <mergeCell ref="K36:L36"/>
    <mergeCell ref="A39:B39"/>
    <mergeCell ref="K39:L39"/>
    <mergeCell ref="U39:X39"/>
    <mergeCell ref="A40:B40"/>
    <mergeCell ref="K40:L40"/>
    <mergeCell ref="U40:X40"/>
    <mergeCell ref="U36:X36"/>
    <mergeCell ref="A37:B37"/>
    <mergeCell ref="K37:L37"/>
    <mergeCell ref="U37:X37"/>
    <mergeCell ref="A38:B38"/>
    <mergeCell ref="K38:L38"/>
    <mergeCell ref="U38:X38"/>
    <mergeCell ref="A43:B43"/>
    <mergeCell ref="U28:U29"/>
    <mergeCell ref="V28:AC31"/>
    <mergeCell ref="U30:U31"/>
    <mergeCell ref="A33:E33"/>
    <mergeCell ref="K33:O33"/>
    <mergeCell ref="U33:Y33"/>
    <mergeCell ref="Z26:Z27"/>
    <mergeCell ref="AA26:AA27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2"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7" zoomScale="70" zoomScaleNormal="70" zoomScaleSheetLayoutView="70" workbookViewId="0">
      <selection activeCell="J19" sqref="J19:J20"/>
    </sheetView>
  </sheetViews>
  <sheetFormatPr defaultRowHeight="12.75" x14ac:dyDescent="0.2"/>
  <cols>
    <col min="1" max="1" width="4" style="159" customWidth="1"/>
    <col min="2" max="2" width="27" style="159" customWidth="1"/>
    <col min="3" max="5" width="10.140625" style="159" customWidth="1"/>
    <col min="6" max="7" width="14.85546875" style="159" customWidth="1"/>
    <col min="8" max="8" width="27" style="159" customWidth="1"/>
    <col min="9" max="11" width="10.140625" style="159" customWidth="1"/>
    <col min="12" max="13" width="14.85546875" style="159" customWidth="1"/>
    <col min="14" max="14" width="27" style="159" customWidth="1"/>
    <col min="15" max="17" width="10.140625" style="159" customWidth="1"/>
    <col min="18" max="19" width="14.85546875" style="159" customWidth="1"/>
    <col min="20" max="20" width="27" style="159" customWidth="1"/>
    <col min="21" max="23" width="10.140625" style="159" customWidth="1"/>
    <col min="24" max="25" width="14.85546875" style="159" customWidth="1"/>
    <col min="26" max="16384" width="9.140625" style="159"/>
  </cols>
  <sheetData>
    <row r="1" spans="1:26" ht="15" x14ac:dyDescent="0.25">
      <c r="F1" s="305"/>
      <c r="G1" s="305"/>
    </row>
    <row r="2" spans="1:26" ht="15" x14ac:dyDescent="0.25">
      <c r="F2" s="305"/>
      <c r="G2" s="305"/>
    </row>
    <row r="3" spans="1:26" ht="15" x14ac:dyDescent="0.25">
      <c r="F3" s="305"/>
      <c r="G3" s="305"/>
    </row>
    <row r="4" spans="1:26" x14ac:dyDescent="0.2">
      <c r="F4" s="306"/>
      <c r="G4" s="306"/>
    </row>
    <row r="7" spans="1:26" ht="29.25" customHeight="1" x14ac:dyDescent="0.2">
      <c r="A7" s="862" t="s">
        <v>297</v>
      </c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524"/>
    </row>
    <row r="8" spans="1:26" ht="15" customHeight="1" thickBot="1" x14ac:dyDescent="0.25"/>
    <row r="9" spans="1:26" ht="12.75" customHeight="1" x14ac:dyDescent="0.2">
      <c r="A9" s="525"/>
      <c r="B9" s="863" t="s">
        <v>298</v>
      </c>
      <c r="C9" s="864"/>
      <c r="D9" s="864"/>
      <c r="E9" s="864"/>
      <c r="F9" s="864"/>
      <c r="G9" s="865"/>
      <c r="H9" s="863" t="s">
        <v>299</v>
      </c>
      <c r="I9" s="864"/>
      <c r="J9" s="864"/>
      <c r="K9" s="864"/>
      <c r="L9" s="864"/>
      <c r="M9" s="865"/>
      <c r="N9" s="863" t="s">
        <v>300</v>
      </c>
      <c r="O9" s="864"/>
      <c r="P9" s="864"/>
      <c r="Q9" s="864"/>
      <c r="R9" s="864"/>
      <c r="S9" s="865"/>
      <c r="T9" s="863" t="s">
        <v>301</v>
      </c>
      <c r="U9" s="864"/>
      <c r="V9" s="864"/>
      <c r="W9" s="864"/>
      <c r="X9" s="864"/>
      <c r="Y9" s="865"/>
      <c r="Z9" s="183"/>
    </row>
    <row r="10" spans="1:26" ht="12.75" customHeight="1" thickBot="1" x14ac:dyDescent="0.25">
      <c r="A10" s="526"/>
      <c r="B10" s="866"/>
      <c r="C10" s="867"/>
      <c r="D10" s="867"/>
      <c r="E10" s="867"/>
      <c r="F10" s="867"/>
      <c r="G10" s="868"/>
      <c r="H10" s="866"/>
      <c r="I10" s="867"/>
      <c r="J10" s="867"/>
      <c r="K10" s="867"/>
      <c r="L10" s="867"/>
      <c r="M10" s="868"/>
      <c r="N10" s="866"/>
      <c r="O10" s="867"/>
      <c r="P10" s="867"/>
      <c r="Q10" s="867"/>
      <c r="R10" s="867"/>
      <c r="S10" s="868"/>
      <c r="T10" s="866"/>
      <c r="U10" s="867"/>
      <c r="V10" s="867"/>
      <c r="W10" s="867"/>
      <c r="X10" s="867"/>
      <c r="Y10" s="868"/>
      <c r="Z10" s="183"/>
    </row>
    <row r="11" spans="1:26" ht="15.75" customHeight="1" x14ac:dyDescent="0.2">
      <c r="A11" s="869" t="s">
        <v>302</v>
      </c>
      <c r="B11" s="859" t="s">
        <v>89</v>
      </c>
      <c r="C11" s="857" t="s">
        <v>5</v>
      </c>
      <c r="D11" s="857" t="s">
        <v>303</v>
      </c>
      <c r="E11" s="857"/>
      <c r="F11" s="857" t="s">
        <v>304</v>
      </c>
      <c r="G11" s="858"/>
      <c r="H11" s="859" t="s">
        <v>89</v>
      </c>
      <c r="I11" s="857" t="s">
        <v>5</v>
      </c>
      <c r="J11" s="857" t="s">
        <v>303</v>
      </c>
      <c r="K11" s="857"/>
      <c r="L11" s="857" t="s">
        <v>304</v>
      </c>
      <c r="M11" s="858"/>
      <c r="N11" s="859" t="s">
        <v>89</v>
      </c>
      <c r="O11" s="857" t="s">
        <v>5</v>
      </c>
      <c r="P11" s="857" t="s">
        <v>303</v>
      </c>
      <c r="Q11" s="857"/>
      <c r="R11" s="857" t="s">
        <v>304</v>
      </c>
      <c r="S11" s="858"/>
      <c r="T11" s="859" t="s">
        <v>89</v>
      </c>
      <c r="U11" s="857" t="s">
        <v>5</v>
      </c>
      <c r="V11" s="857" t="s">
        <v>303</v>
      </c>
      <c r="W11" s="857"/>
      <c r="X11" s="857" t="s">
        <v>304</v>
      </c>
      <c r="Y11" s="858"/>
      <c r="Z11" s="183"/>
    </row>
    <row r="12" spans="1:26" ht="15.75" customHeight="1" x14ac:dyDescent="0.2">
      <c r="A12" s="870"/>
      <c r="B12" s="860"/>
      <c r="C12" s="861"/>
      <c r="D12" s="527" t="s">
        <v>10</v>
      </c>
      <c r="E12" s="527" t="s">
        <v>11</v>
      </c>
      <c r="F12" s="527" t="s">
        <v>10</v>
      </c>
      <c r="G12" s="528" t="s">
        <v>11</v>
      </c>
      <c r="H12" s="860"/>
      <c r="I12" s="861"/>
      <c r="J12" s="527" t="s">
        <v>10</v>
      </c>
      <c r="K12" s="527" t="s">
        <v>11</v>
      </c>
      <c r="L12" s="527" t="s">
        <v>10</v>
      </c>
      <c r="M12" s="528" t="s">
        <v>11</v>
      </c>
      <c r="N12" s="860"/>
      <c r="O12" s="861"/>
      <c r="P12" s="527" t="s">
        <v>10</v>
      </c>
      <c r="Q12" s="527" t="s">
        <v>11</v>
      </c>
      <c r="R12" s="527" t="s">
        <v>10</v>
      </c>
      <c r="S12" s="528" t="s">
        <v>11</v>
      </c>
      <c r="T12" s="860"/>
      <c r="U12" s="861"/>
      <c r="V12" s="527" t="s">
        <v>10</v>
      </c>
      <c r="W12" s="527" t="s">
        <v>11</v>
      </c>
      <c r="X12" s="527" t="s">
        <v>10</v>
      </c>
      <c r="Y12" s="528" t="s">
        <v>11</v>
      </c>
      <c r="Z12" s="183"/>
    </row>
    <row r="13" spans="1:26" ht="14.25" customHeight="1" x14ac:dyDescent="0.2">
      <c r="A13" s="870"/>
      <c r="B13" s="171" t="s">
        <v>12</v>
      </c>
      <c r="C13" s="879">
        <v>1</v>
      </c>
      <c r="D13" s="873">
        <v>12.38</v>
      </c>
      <c r="E13" s="873">
        <f>D13-D13*Скидки!$B$13</f>
        <v>12.38</v>
      </c>
      <c r="F13" s="875">
        <f>D13*C13</f>
        <v>12.38</v>
      </c>
      <c r="G13" s="877">
        <f>E13*C13</f>
        <v>12.38</v>
      </c>
      <c r="H13" s="170" t="s">
        <v>12</v>
      </c>
      <c r="I13" s="879">
        <v>1</v>
      </c>
      <c r="J13" s="873">
        <v>12.38</v>
      </c>
      <c r="K13" s="873">
        <f>J13-J13*Скидки!$B$13</f>
        <v>12.38</v>
      </c>
      <c r="L13" s="875">
        <f>J13*I13</f>
        <v>12.38</v>
      </c>
      <c r="M13" s="877">
        <f>K13*I13</f>
        <v>12.38</v>
      </c>
      <c r="N13" s="170" t="s">
        <v>12</v>
      </c>
      <c r="O13" s="879">
        <v>1</v>
      </c>
      <c r="P13" s="873">
        <v>12.38</v>
      </c>
      <c r="Q13" s="873">
        <f>P13-P13*Скидки!$B$13</f>
        <v>12.38</v>
      </c>
      <c r="R13" s="875">
        <f>P13*O13</f>
        <v>12.38</v>
      </c>
      <c r="S13" s="877">
        <f>Q13*O13</f>
        <v>12.38</v>
      </c>
      <c r="T13" s="170" t="s">
        <v>12</v>
      </c>
      <c r="U13" s="879">
        <v>1</v>
      </c>
      <c r="V13" s="873">
        <v>12.38</v>
      </c>
      <c r="W13" s="873">
        <f>V13-V13*Скидки!$B$13</f>
        <v>12.38</v>
      </c>
      <c r="X13" s="875">
        <f>V13*U13</f>
        <v>12.38</v>
      </c>
      <c r="Y13" s="877">
        <f>W13*U13</f>
        <v>12.38</v>
      </c>
      <c r="Z13" s="183"/>
    </row>
    <row r="14" spans="1:26" ht="14.25" customHeight="1" x14ac:dyDescent="0.2">
      <c r="A14" s="870"/>
      <c r="B14" s="169" t="s">
        <v>92</v>
      </c>
      <c r="C14" s="880"/>
      <c r="D14" s="874"/>
      <c r="E14" s="874">
        <f>D14-D14*Скидки!$B$12</f>
        <v>0</v>
      </c>
      <c r="F14" s="876"/>
      <c r="G14" s="878"/>
      <c r="H14" s="169" t="s">
        <v>92</v>
      </c>
      <c r="I14" s="880"/>
      <c r="J14" s="874"/>
      <c r="K14" s="874">
        <f>J14-J14*Скидки!$B$12</f>
        <v>0</v>
      </c>
      <c r="L14" s="876"/>
      <c r="M14" s="878"/>
      <c r="N14" s="169" t="s">
        <v>92</v>
      </c>
      <c r="O14" s="880"/>
      <c r="P14" s="874"/>
      <c r="Q14" s="874">
        <f>P14-P14*Скидки!$B$12</f>
        <v>0</v>
      </c>
      <c r="R14" s="876"/>
      <c r="S14" s="878"/>
      <c r="T14" s="169" t="s">
        <v>92</v>
      </c>
      <c r="U14" s="880"/>
      <c r="V14" s="874"/>
      <c r="W14" s="874">
        <f>V14-V14*Скидки!$B$12</f>
        <v>0</v>
      </c>
      <c r="X14" s="876"/>
      <c r="Y14" s="878"/>
      <c r="Z14" s="183"/>
    </row>
    <row r="15" spans="1:26" ht="14.25" customHeight="1" x14ac:dyDescent="0.2">
      <c r="A15" s="870"/>
      <c r="B15" s="170">
        <v>2410</v>
      </c>
      <c r="C15" s="881">
        <v>1</v>
      </c>
      <c r="D15" s="882">
        <v>39.03</v>
      </c>
      <c r="E15" s="873">
        <f>D15-D15*Скидки!$B$13</f>
        <v>39.03</v>
      </c>
      <c r="F15" s="883">
        <f>D15*C15</f>
        <v>39.03</v>
      </c>
      <c r="G15" s="884">
        <f>E15*C15</f>
        <v>39.03</v>
      </c>
      <c r="H15" s="170">
        <v>2410</v>
      </c>
      <c r="I15" s="879">
        <v>1</v>
      </c>
      <c r="J15" s="882">
        <v>39.03</v>
      </c>
      <c r="K15" s="873">
        <f>J15-J15*Скидки!$B$13</f>
        <v>39.03</v>
      </c>
      <c r="L15" s="883">
        <f>J15*I15</f>
        <v>39.03</v>
      </c>
      <c r="M15" s="884">
        <f>K15*I15</f>
        <v>39.03</v>
      </c>
      <c r="N15" s="170">
        <v>2410</v>
      </c>
      <c r="O15" s="879">
        <v>1</v>
      </c>
      <c r="P15" s="882">
        <v>39.03</v>
      </c>
      <c r="Q15" s="873">
        <f>P15-P15*Скидки!$B$13</f>
        <v>39.03</v>
      </c>
      <c r="R15" s="883">
        <f>P15*O15</f>
        <v>39.03</v>
      </c>
      <c r="S15" s="884">
        <f>Q15*O15</f>
        <v>39.03</v>
      </c>
      <c r="T15" s="170">
        <v>2410</v>
      </c>
      <c r="U15" s="879">
        <v>1</v>
      </c>
      <c r="V15" s="882">
        <v>39.03</v>
      </c>
      <c r="W15" s="873">
        <f>V15-V15*Скидки!$B$13</f>
        <v>39.03</v>
      </c>
      <c r="X15" s="883">
        <f>V15*U15</f>
        <v>39.03</v>
      </c>
      <c r="Y15" s="884">
        <f>W15*U15</f>
        <v>39.03</v>
      </c>
      <c r="Z15" s="183"/>
    </row>
    <row r="16" spans="1:26" ht="14.25" customHeight="1" x14ac:dyDescent="0.2">
      <c r="A16" s="870"/>
      <c r="B16" s="169" t="s">
        <v>305</v>
      </c>
      <c r="C16" s="880"/>
      <c r="D16" s="874"/>
      <c r="E16" s="874">
        <f>D16-D16*Скидки!$B$12</f>
        <v>0</v>
      </c>
      <c r="F16" s="876"/>
      <c r="G16" s="878"/>
      <c r="H16" s="169" t="s">
        <v>305</v>
      </c>
      <c r="I16" s="880"/>
      <c r="J16" s="874"/>
      <c r="K16" s="874">
        <f>J16-J16*Скидки!$B$12</f>
        <v>0</v>
      </c>
      <c r="L16" s="876"/>
      <c r="M16" s="878"/>
      <c r="N16" s="169" t="s">
        <v>305</v>
      </c>
      <c r="O16" s="880"/>
      <c r="P16" s="874"/>
      <c r="Q16" s="874">
        <f>P16-P16*Скидки!$B$12</f>
        <v>0</v>
      </c>
      <c r="R16" s="876"/>
      <c r="S16" s="878"/>
      <c r="T16" s="169" t="s">
        <v>305</v>
      </c>
      <c r="U16" s="880"/>
      <c r="V16" s="874"/>
      <c r="W16" s="874">
        <f>V16-V16*Скидки!$B$12</f>
        <v>0</v>
      </c>
      <c r="X16" s="876"/>
      <c r="Y16" s="878"/>
      <c r="Z16" s="183"/>
    </row>
    <row r="17" spans="1:26" ht="14.25" customHeight="1" x14ac:dyDescent="0.2">
      <c r="A17" s="870"/>
      <c r="B17" s="170" t="s">
        <v>306</v>
      </c>
      <c r="C17" s="881">
        <v>1</v>
      </c>
      <c r="D17" s="882">
        <v>409.94</v>
      </c>
      <c r="E17" s="873">
        <f>D17-D17*Скидки!$B$13</f>
        <v>409.94</v>
      </c>
      <c r="F17" s="883">
        <f>D17*C17</f>
        <v>409.94</v>
      </c>
      <c r="G17" s="884">
        <f>E17*C17</f>
        <v>409.94</v>
      </c>
      <c r="H17" s="170" t="s">
        <v>306</v>
      </c>
      <c r="I17" s="879">
        <v>1</v>
      </c>
      <c r="J17" s="882">
        <v>409.94</v>
      </c>
      <c r="K17" s="873">
        <f>J17-J17*Скидки!$B$13</f>
        <v>409.94</v>
      </c>
      <c r="L17" s="883">
        <f>J17*I17</f>
        <v>409.94</v>
      </c>
      <c r="M17" s="884">
        <f>K17*I17</f>
        <v>409.94</v>
      </c>
      <c r="N17" s="170" t="s">
        <v>306</v>
      </c>
      <c r="O17" s="879">
        <v>1</v>
      </c>
      <c r="P17" s="882">
        <v>409.94</v>
      </c>
      <c r="Q17" s="873">
        <f>P17-P17*Скидки!$B$13</f>
        <v>409.94</v>
      </c>
      <c r="R17" s="883">
        <f>P17*O17</f>
        <v>409.94</v>
      </c>
      <c r="S17" s="884">
        <f>Q17*O17</f>
        <v>409.94</v>
      </c>
      <c r="T17" s="170" t="s">
        <v>306</v>
      </c>
      <c r="U17" s="879">
        <v>1</v>
      </c>
      <c r="V17" s="882">
        <v>409.94</v>
      </c>
      <c r="W17" s="873">
        <f>V17-V17*Скидки!$B$13</f>
        <v>409.94</v>
      </c>
      <c r="X17" s="883">
        <f>V17*U17</f>
        <v>409.94</v>
      </c>
      <c r="Y17" s="884">
        <f>W17*U17</f>
        <v>409.94</v>
      </c>
      <c r="Z17" s="183"/>
    </row>
    <row r="18" spans="1:26" ht="14.25" customHeight="1" x14ac:dyDescent="0.2">
      <c r="A18" s="870"/>
      <c r="B18" s="169" t="s">
        <v>307</v>
      </c>
      <c r="C18" s="880"/>
      <c r="D18" s="874"/>
      <c r="E18" s="874">
        <f>D18-D18*Скидки!$B$12</f>
        <v>0</v>
      </c>
      <c r="F18" s="876"/>
      <c r="G18" s="878"/>
      <c r="H18" s="169" t="s">
        <v>307</v>
      </c>
      <c r="I18" s="880"/>
      <c r="J18" s="874"/>
      <c r="K18" s="874">
        <f>J18-J18*Скидки!$B$12</f>
        <v>0</v>
      </c>
      <c r="L18" s="876"/>
      <c r="M18" s="878"/>
      <c r="N18" s="169" t="s">
        <v>307</v>
      </c>
      <c r="O18" s="880"/>
      <c r="P18" s="874"/>
      <c r="Q18" s="874">
        <f>P18-P18*Скидки!$B$12</f>
        <v>0</v>
      </c>
      <c r="R18" s="876"/>
      <c r="S18" s="878"/>
      <c r="T18" s="169" t="s">
        <v>307</v>
      </c>
      <c r="U18" s="880"/>
      <c r="V18" s="874"/>
      <c r="W18" s="874">
        <f>V18-V18*Скидки!$B$12</f>
        <v>0</v>
      </c>
      <c r="X18" s="876"/>
      <c r="Y18" s="878"/>
      <c r="Z18" s="183"/>
    </row>
    <row r="19" spans="1:26" ht="15" customHeight="1" x14ac:dyDescent="0.2">
      <c r="A19" s="870"/>
      <c r="B19" s="170" t="s">
        <v>308</v>
      </c>
      <c r="C19" s="881">
        <v>1</v>
      </c>
      <c r="D19" s="882">
        <v>300.12</v>
      </c>
      <c r="E19" s="873">
        <f>D19-D19*Скидки!$B$13</f>
        <v>300.12</v>
      </c>
      <c r="F19" s="883">
        <f>D19*C19</f>
        <v>300.12</v>
      </c>
      <c r="G19" s="884">
        <f>E19*C19</f>
        <v>300.12</v>
      </c>
      <c r="H19" s="170" t="s">
        <v>309</v>
      </c>
      <c r="I19" s="879">
        <v>1</v>
      </c>
      <c r="J19" s="873">
        <v>327.38</v>
      </c>
      <c r="K19" s="873">
        <f>J19-J19*Скидки!$B$13</f>
        <v>327.38</v>
      </c>
      <c r="L19" s="883">
        <f>J19*I19</f>
        <v>327.38</v>
      </c>
      <c r="M19" s="884">
        <f>K19*I19</f>
        <v>327.38</v>
      </c>
      <c r="N19" s="170" t="s">
        <v>310</v>
      </c>
      <c r="O19" s="879">
        <v>1</v>
      </c>
      <c r="P19" s="873">
        <v>349.2</v>
      </c>
      <c r="Q19" s="873">
        <f>P19-P19*Скидки!$B$13</f>
        <v>349.2</v>
      </c>
      <c r="R19" s="883">
        <f>P19*O19</f>
        <v>349.2</v>
      </c>
      <c r="S19" s="884">
        <f>Q19*O19</f>
        <v>349.2</v>
      </c>
      <c r="T19" s="170" t="s">
        <v>311</v>
      </c>
      <c r="U19" s="879">
        <v>1</v>
      </c>
      <c r="V19" s="873">
        <v>402.34</v>
      </c>
      <c r="W19" s="873">
        <f>V19-V19*Скидки!$B$13</f>
        <v>402.34</v>
      </c>
      <c r="X19" s="883">
        <f>V19*U19</f>
        <v>402.34</v>
      </c>
      <c r="Y19" s="884">
        <f>W19*U19</f>
        <v>402.34</v>
      </c>
      <c r="Z19" s="183"/>
    </row>
    <row r="20" spans="1:26" ht="15.75" customHeight="1" thickBot="1" x14ac:dyDescent="0.25">
      <c r="A20" s="870"/>
      <c r="B20" s="172" t="s">
        <v>312</v>
      </c>
      <c r="C20" s="887"/>
      <c r="D20" s="888"/>
      <c r="E20" s="874">
        <f>D20-D20*Скидки!$B$12</f>
        <v>0</v>
      </c>
      <c r="F20" s="885"/>
      <c r="G20" s="886"/>
      <c r="H20" s="172" t="s">
        <v>312</v>
      </c>
      <c r="I20" s="887"/>
      <c r="J20" s="888"/>
      <c r="K20" s="874">
        <f>J20-J20*Скидки!$B$12</f>
        <v>0</v>
      </c>
      <c r="L20" s="885"/>
      <c r="M20" s="886"/>
      <c r="N20" s="172" t="s">
        <v>312</v>
      </c>
      <c r="O20" s="887"/>
      <c r="P20" s="888"/>
      <c r="Q20" s="874">
        <f>P20-P20*Скидки!$B$12</f>
        <v>0</v>
      </c>
      <c r="R20" s="885"/>
      <c r="S20" s="886"/>
      <c r="T20" s="169" t="s">
        <v>312</v>
      </c>
      <c r="U20" s="880"/>
      <c r="V20" s="874"/>
      <c r="W20" s="874">
        <f>V20-V20*Скидки!$B$12</f>
        <v>0</v>
      </c>
      <c r="X20" s="876"/>
      <c r="Y20" s="878"/>
      <c r="Z20" s="183"/>
    </row>
    <row r="21" spans="1:26" ht="15.75" thickBot="1" x14ac:dyDescent="0.25">
      <c r="A21" s="871"/>
      <c r="B21" s="178"/>
      <c r="C21" s="179"/>
      <c r="D21" s="316"/>
      <c r="E21" s="316"/>
      <c r="F21" s="529">
        <f>SUM(F13:F19)</f>
        <v>761.47</v>
      </c>
      <c r="G21" s="529">
        <f>SUM(G13:G19)</f>
        <v>761.47</v>
      </c>
      <c r="H21" s="178"/>
      <c r="I21" s="179"/>
      <c r="J21" s="316"/>
      <c r="K21" s="316"/>
      <c r="L21" s="529">
        <f>SUM(L13:L19)</f>
        <v>788.73</v>
      </c>
      <c r="M21" s="529">
        <f>SUM(M13:M19)</f>
        <v>788.73</v>
      </c>
      <c r="N21" s="178"/>
      <c r="O21" s="179"/>
      <c r="P21" s="316"/>
      <c r="Q21" s="316"/>
      <c r="R21" s="529">
        <f>SUM(R13:R19)</f>
        <v>810.55</v>
      </c>
      <c r="S21" s="529">
        <f>SUM(S13:S19)</f>
        <v>810.55</v>
      </c>
      <c r="T21" s="530" t="s">
        <v>119</v>
      </c>
      <c r="U21" s="879">
        <v>2</v>
      </c>
      <c r="V21" s="873">
        <v>1.28</v>
      </c>
      <c r="W21" s="873">
        <f>V21-V21*Скидки!$B$13</f>
        <v>1.28</v>
      </c>
      <c r="X21" s="883">
        <f>V21*U21</f>
        <v>2.56</v>
      </c>
      <c r="Y21" s="884">
        <f>W21*U21</f>
        <v>2.56</v>
      </c>
      <c r="Z21" s="183"/>
    </row>
    <row r="22" spans="1:26" ht="15" x14ac:dyDescent="0.25">
      <c r="A22" s="871"/>
      <c r="B22" s="178"/>
      <c r="C22" s="179"/>
      <c r="D22" s="316"/>
      <c r="E22" s="316"/>
      <c r="F22" s="180"/>
      <c r="G22" s="180"/>
      <c r="H22" s="178"/>
      <c r="I22" s="179"/>
      <c r="J22" s="316"/>
      <c r="K22" s="316"/>
      <c r="L22" s="316"/>
      <c r="M22" s="180"/>
      <c r="N22" s="178"/>
      <c r="O22" s="179"/>
      <c r="P22" s="316"/>
      <c r="Q22" s="316"/>
      <c r="R22" s="316"/>
      <c r="S22" s="180"/>
      <c r="T22" s="169" t="s">
        <v>118</v>
      </c>
      <c r="U22" s="880"/>
      <c r="V22" s="874"/>
      <c r="W22" s="874">
        <f>V22-V22*Скидки!$B$12</f>
        <v>0</v>
      </c>
      <c r="X22" s="876"/>
      <c r="Y22" s="878"/>
      <c r="Z22" s="183"/>
    </row>
    <row r="23" spans="1:26" ht="14.25" customHeight="1" x14ac:dyDescent="0.2">
      <c r="A23" s="871"/>
      <c r="B23" s="178"/>
      <c r="C23" s="179"/>
      <c r="D23" s="316"/>
      <c r="E23" s="316"/>
      <c r="F23" s="316"/>
      <c r="G23" s="316"/>
      <c r="H23" s="178"/>
      <c r="I23" s="179"/>
      <c r="J23" s="316"/>
      <c r="K23" s="316"/>
      <c r="L23" s="316"/>
      <c r="M23" s="316"/>
      <c r="N23" s="178"/>
      <c r="O23" s="179"/>
      <c r="P23" s="316"/>
      <c r="Q23" s="316"/>
      <c r="R23" s="316"/>
      <c r="S23" s="316"/>
      <c r="T23" s="170" t="s">
        <v>117</v>
      </c>
      <c r="U23" s="879">
        <v>2</v>
      </c>
      <c r="V23" s="873">
        <v>2.56</v>
      </c>
      <c r="W23" s="873">
        <f>V23-V23*Скидки!$B$13</f>
        <v>2.56</v>
      </c>
      <c r="X23" s="883">
        <f>V23*U23</f>
        <v>5.12</v>
      </c>
      <c r="Y23" s="884">
        <f>W23*U23</f>
        <v>5.12</v>
      </c>
      <c r="Z23" s="183"/>
    </row>
    <row r="24" spans="1:26" ht="15" customHeight="1" thickBot="1" x14ac:dyDescent="0.25">
      <c r="A24" s="871"/>
      <c r="B24" s="178"/>
      <c r="C24" s="179"/>
      <c r="D24" s="316"/>
      <c r="E24" s="316"/>
      <c r="F24" s="316"/>
      <c r="G24" s="316"/>
      <c r="H24" s="178"/>
      <c r="I24" s="179"/>
      <c r="J24" s="316"/>
      <c r="K24" s="316"/>
      <c r="L24" s="316"/>
      <c r="M24" s="316"/>
      <c r="N24" s="178"/>
      <c r="O24" s="179"/>
      <c r="P24" s="316"/>
      <c r="Q24" s="316"/>
      <c r="R24" s="316"/>
      <c r="S24" s="316"/>
      <c r="T24" s="172" t="s">
        <v>118</v>
      </c>
      <c r="U24" s="887"/>
      <c r="V24" s="888"/>
      <c r="W24" s="874">
        <f>V24-V24*Скидки!$B$12</f>
        <v>0</v>
      </c>
      <c r="X24" s="885"/>
      <c r="Y24" s="886"/>
      <c r="Z24" s="183"/>
    </row>
    <row r="25" spans="1:26" ht="15.75" thickBot="1" x14ac:dyDescent="0.25">
      <c r="A25" s="871"/>
      <c r="B25" s="178"/>
      <c r="C25" s="179"/>
      <c r="D25" s="316"/>
      <c r="E25" s="316"/>
      <c r="F25" s="316"/>
      <c r="G25" s="316"/>
      <c r="H25" s="178"/>
      <c r="I25" s="179"/>
      <c r="J25" s="316"/>
      <c r="K25" s="316"/>
      <c r="L25" s="316"/>
      <c r="M25" s="316"/>
      <c r="N25" s="178"/>
      <c r="O25" s="179"/>
      <c r="P25" s="316"/>
      <c r="Q25" s="316"/>
      <c r="R25" s="316"/>
      <c r="S25" s="316"/>
      <c r="T25" s="178"/>
      <c r="U25" s="179"/>
      <c r="V25" s="316"/>
      <c r="W25" s="316"/>
      <c r="X25" s="529">
        <f>SUM(X13:X23)</f>
        <v>871.37</v>
      </c>
      <c r="Y25" s="529">
        <f>SUM(Y13:Y23)</f>
        <v>871.37</v>
      </c>
      <c r="Z25" s="183"/>
    </row>
    <row r="26" spans="1:26" ht="14.25" x14ac:dyDescent="0.2">
      <c r="A26" s="871"/>
      <c r="B26" s="257"/>
      <c r="C26" s="254"/>
      <c r="D26" s="255"/>
      <c r="E26" s="255"/>
      <c r="F26" s="255"/>
      <c r="G26" s="255"/>
      <c r="H26" s="257"/>
      <c r="I26" s="254"/>
      <c r="J26" s="255"/>
      <c r="K26" s="255"/>
      <c r="L26" s="255"/>
      <c r="M26" s="255"/>
      <c r="N26" s="257"/>
      <c r="O26" s="254"/>
      <c r="P26" s="255"/>
      <c r="Q26" s="255"/>
      <c r="R26" s="255"/>
      <c r="S26" s="255"/>
      <c r="T26" s="257"/>
      <c r="U26" s="254"/>
      <c r="V26" s="255"/>
      <c r="W26" s="255"/>
      <c r="X26" s="255"/>
      <c r="Y26" s="260"/>
      <c r="Z26" s="183"/>
    </row>
    <row r="27" spans="1:26" ht="14.25" x14ac:dyDescent="0.2">
      <c r="A27" s="871"/>
      <c r="B27" s="257"/>
      <c r="C27" s="254"/>
      <c r="D27" s="255"/>
      <c r="E27" s="255"/>
      <c r="F27" s="255"/>
      <c r="G27" s="255"/>
      <c r="H27" s="257"/>
      <c r="I27" s="254"/>
      <c r="J27" s="255"/>
      <c r="K27" s="255"/>
      <c r="L27" s="255"/>
      <c r="M27" s="255"/>
      <c r="N27" s="257"/>
      <c r="O27" s="254"/>
      <c r="P27" s="255"/>
      <c r="Q27" s="255"/>
      <c r="R27" s="255"/>
      <c r="S27" s="255"/>
      <c r="T27" s="257"/>
      <c r="U27" s="254"/>
      <c r="V27" s="255"/>
      <c r="W27" s="255"/>
      <c r="X27" s="255"/>
      <c r="Y27" s="260"/>
      <c r="Z27" s="183"/>
    </row>
    <row r="28" spans="1:26" ht="14.25" x14ac:dyDescent="0.2">
      <c r="A28" s="871"/>
      <c r="B28" s="257"/>
      <c r="C28" s="254"/>
      <c r="D28" s="255"/>
      <c r="E28" s="255"/>
      <c r="F28" s="255"/>
      <c r="G28" s="255"/>
      <c r="H28" s="257"/>
      <c r="I28" s="254"/>
      <c r="J28" s="255"/>
      <c r="K28" s="255"/>
      <c r="L28" s="255"/>
      <c r="M28" s="255"/>
      <c r="N28" s="257"/>
      <c r="O28" s="254"/>
      <c r="P28" s="255"/>
      <c r="Q28" s="255"/>
      <c r="R28" s="255"/>
      <c r="S28" s="255"/>
      <c r="T28" s="257"/>
      <c r="U28" s="254"/>
      <c r="V28" s="255"/>
      <c r="W28" s="255"/>
      <c r="X28" s="255"/>
      <c r="Y28" s="260"/>
      <c r="Z28" s="183"/>
    </row>
    <row r="29" spans="1:26" ht="14.25" x14ac:dyDescent="0.2">
      <c r="A29" s="871"/>
      <c r="B29" s="257"/>
      <c r="C29" s="254"/>
      <c r="D29" s="255"/>
      <c r="E29" s="255"/>
      <c r="F29" s="255"/>
      <c r="G29" s="255"/>
      <c r="H29" s="257"/>
      <c r="I29" s="254"/>
      <c r="J29" s="255"/>
      <c r="K29" s="255"/>
      <c r="L29" s="255"/>
      <c r="M29" s="255"/>
      <c r="N29" s="257"/>
      <c r="O29" s="254"/>
      <c r="P29" s="255"/>
      <c r="Q29" s="255"/>
      <c r="R29" s="255"/>
      <c r="S29" s="255"/>
      <c r="T29" s="326"/>
      <c r="U29" s="327"/>
      <c r="V29" s="255"/>
      <c r="W29" s="255"/>
      <c r="X29" s="255"/>
      <c r="Y29" s="260"/>
      <c r="Z29" s="183"/>
    </row>
    <row r="30" spans="1:26" ht="14.25" x14ac:dyDescent="0.2">
      <c r="A30" s="871"/>
      <c r="B30" s="257"/>
      <c r="C30" s="254"/>
      <c r="D30" s="255"/>
      <c r="E30" s="255"/>
      <c r="F30" s="255"/>
      <c r="G30" s="255"/>
      <c r="H30" s="257"/>
      <c r="I30" s="254"/>
      <c r="J30" s="255"/>
      <c r="K30" s="255"/>
      <c r="L30" s="255"/>
      <c r="M30" s="255"/>
      <c r="N30" s="257"/>
      <c r="O30" s="254"/>
      <c r="P30" s="255"/>
      <c r="Q30" s="255"/>
      <c r="R30" s="255"/>
      <c r="S30" s="255"/>
      <c r="T30" s="257"/>
      <c r="U30" s="254"/>
      <c r="V30" s="255"/>
      <c r="W30" s="255"/>
      <c r="X30" s="255"/>
      <c r="Y30" s="260"/>
      <c r="Z30" s="183"/>
    </row>
    <row r="31" spans="1:26" ht="14.25" x14ac:dyDescent="0.2">
      <c r="A31" s="871"/>
      <c r="B31" s="257"/>
      <c r="C31" s="254"/>
      <c r="D31" s="255"/>
      <c r="E31" s="255"/>
      <c r="F31" s="255"/>
      <c r="G31" s="255"/>
      <c r="H31" s="257"/>
      <c r="I31" s="254"/>
      <c r="J31" s="255"/>
      <c r="K31" s="255"/>
      <c r="L31" s="255"/>
      <c r="M31" s="255"/>
      <c r="N31" s="257"/>
      <c r="O31" s="254"/>
      <c r="P31" s="255"/>
      <c r="Q31" s="255"/>
      <c r="R31" s="255"/>
      <c r="S31" s="255"/>
      <c r="T31" s="257"/>
      <c r="U31" s="254"/>
      <c r="V31" s="255"/>
      <c r="W31" s="255"/>
      <c r="X31" s="255"/>
      <c r="Y31" s="260"/>
      <c r="Z31" s="183"/>
    </row>
    <row r="32" spans="1:26" ht="14.25" x14ac:dyDescent="0.2">
      <c r="A32" s="871"/>
      <c r="B32" s="257"/>
      <c r="C32" s="254"/>
      <c r="D32" s="255"/>
      <c r="E32" s="255"/>
      <c r="F32" s="255"/>
      <c r="G32" s="255"/>
      <c r="H32" s="257"/>
      <c r="I32" s="254"/>
      <c r="J32" s="255"/>
      <c r="K32" s="255"/>
      <c r="L32" s="255"/>
      <c r="M32" s="255"/>
      <c r="N32" s="257"/>
      <c r="O32" s="254"/>
      <c r="P32" s="255"/>
      <c r="Q32" s="255"/>
      <c r="R32" s="255"/>
      <c r="S32" s="255"/>
      <c r="T32" s="257"/>
      <c r="U32" s="254"/>
      <c r="V32" s="255"/>
      <c r="W32" s="255"/>
      <c r="X32" s="255"/>
      <c r="Y32" s="260"/>
      <c r="Z32" s="183"/>
    </row>
    <row r="33" spans="1:26" ht="15" thickBot="1" x14ac:dyDescent="0.25">
      <c r="A33" s="872"/>
      <c r="B33" s="257"/>
      <c r="C33" s="254"/>
      <c r="D33" s="255"/>
      <c r="E33" s="255"/>
      <c r="F33" s="255"/>
      <c r="G33" s="255"/>
      <c r="H33" s="257"/>
      <c r="I33" s="254"/>
      <c r="J33" s="255"/>
      <c r="K33" s="255"/>
      <c r="L33" s="255"/>
      <c r="M33" s="255"/>
      <c r="N33" s="257"/>
      <c r="O33" s="254"/>
      <c r="P33" s="255"/>
      <c r="Q33" s="255"/>
      <c r="R33" s="255"/>
      <c r="S33" s="255"/>
      <c r="T33" s="257"/>
      <c r="U33" s="254"/>
      <c r="V33" s="255"/>
      <c r="W33" s="255"/>
      <c r="X33" s="255"/>
      <c r="Y33" s="260"/>
      <c r="Z33" s="183"/>
    </row>
    <row r="34" spans="1:26" ht="15.75" customHeight="1" x14ac:dyDescent="0.2">
      <c r="A34" s="869" t="s">
        <v>313</v>
      </c>
      <c r="B34" s="859" t="s">
        <v>89</v>
      </c>
      <c r="C34" s="857" t="s">
        <v>5</v>
      </c>
      <c r="D34" s="857" t="s">
        <v>303</v>
      </c>
      <c r="E34" s="857"/>
      <c r="F34" s="857" t="s">
        <v>304</v>
      </c>
      <c r="G34" s="858"/>
      <c r="H34" s="859" t="s">
        <v>89</v>
      </c>
      <c r="I34" s="857" t="s">
        <v>5</v>
      </c>
      <c r="J34" s="857" t="s">
        <v>303</v>
      </c>
      <c r="K34" s="857"/>
      <c r="L34" s="857" t="s">
        <v>304</v>
      </c>
      <c r="M34" s="858"/>
      <c r="N34" s="859" t="s">
        <v>89</v>
      </c>
      <c r="O34" s="857" t="s">
        <v>5</v>
      </c>
      <c r="P34" s="857" t="s">
        <v>303</v>
      </c>
      <c r="Q34" s="857"/>
      <c r="R34" s="857" t="s">
        <v>304</v>
      </c>
      <c r="S34" s="858"/>
      <c r="T34" s="859" t="s">
        <v>89</v>
      </c>
      <c r="U34" s="857" t="s">
        <v>5</v>
      </c>
      <c r="V34" s="857" t="s">
        <v>303</v>
      </c>
      <c r="W34" s="857"/>
      <c r="X34" s="857" t="s">
        <v>304</v>
      </c>
      <c r="Y34" s="858"/>
      <c r="Z34" s="183"/>
    </row>
    <row r="35" spans="1:26" ht="15.75" customHeight="1" x14ac:dyDescent="0.2">
      <c r="A35" s="870"/>
      <c r="B35" s="860"/>
      <c r="C35" s="861"/>
      <c r="D35" s="527" t="s">
        <v>10</v>
      </c>
      <c r="E35" s="527" t="s">
        <v>11</v>
      </c>
      <c r="F35" s="527" t="s">
        <v>10</v>
      </c>
      <c r="G35" s="528" t="s">
        <v>11</v>
      </c>
      <c r="H35" s="860"/>
      <c r="I35" s="861"/>
      <c r="J35" s="527" t="s">
        <v>10</v>
      </c>
      <c r="K35" s="527" t="s">
        <v>11</v>
      </c>
      <c r="L35" s="527" t="s">
        <v>10</v>
      </c>
      <c r="M35" s="528" t="s">
        <v>11</v>
      </c>
      <c r="N35" s="860"/>
      <c r="O35" s="861"/>
      <c r="P35" s="527" t="s">
        <v>10</v>
      </c>
      <c r="Q35" s="527" t="s">
        <v>11</v>
      </c>
      <c r="R35" s="527" t="s">
        <v>10</v>
      </c>
      <c r="S35" s="528" t="s">
        <v>11</v>
      </c>
      <c r="T35" s="860"/>
      <c r="U35" s="861"/>
      <c r="V35" s="527" t="s">
        <v>10</v>
      </c>
      <c r="W35" s="527" t="s">
        <v>11</v>
      </c>
      <c r="X35" s="527" t="s">
        <v>10</v>
      </c>
      <c r="Y35" s="528" t="s">
        <v>11</v>
      </c>
      <c r="Z35" s="183"/>
    </row>
    <row r="36" spans="1:26" ht="14.25" customHeight="1" x14ac:dyDescent="0.2">
      <c r="A36" s="870"/>
      <c r="B36" s="171" t="s">
        <v>12</v>
      </c>
      <c r="C36" s="881">
        <v>1</v>
      </c>
      <c r="D36" s="873">
        <v>12.38</v>
      </c>
      <c r="E36" s="873">
        <f>D36-D36*Скидки!$B$13</f>
        <v>12.38</v>
      </c>
      <c r="F36" s="875">
        <f>D36*C36</f>
        <v>12.38</v>
      </c>
      <c r="G36" s="877">
        <f>E36*C36</f>
        <v>12.38</v>
      </c>
      <c r="H36" s="170" t="s">
        <v>12</v>
      </c>
      <c r="I36" s="889">
        <v>1</v>
      </c>
      <c r="J36" s="873">
        <v>12.38</v>
      </c>
      <c r="K36" s="873">
        <f>J36-J36*Скидки!$B$13</f>
        <v>12.38</v>
      </c>
      <c r="L36" s="875">
        <f>J36*I36</f>
        <v>12.38</v>
      </c>
      <c r="M36" s="877">
        <f>K36*I36</f>
        <v>12.38</v>
      </c>
      <c r="N36" s="171" t="s">
        <v>12</v>
      </c>
      <c r="O36" s="880">
        <v>1</v>
      </c>
      <c r="P36" s="873">
        <v>12.38</v>
      </c>
      <c r="Q36" s="873">
        <f>P36-P36*Скидки!$B$13</f>
        <v>12.38</v>
      </c>
      <c r="R36" s="875">
        <f>P36*O36</f>
        <v>12.38</v>
      </c>
      <c r="S36" s="877">
        <f>Q36*O36</f>
        <v>12.38</v>
      </c>
      <c r="T36" s="171" t="s">
        <v>12</v>
      </c>
      <c r="U36" s="880">
        <v>1</v>
      </c>
      <c r="V36" s="873">
        <v>12.38</v>
      </c>
      <c r="W36" s="873">
        <f>V36-V36*Скидки!$B$13</f>
        <v>12.38</v>
      </c>
      <c r="X36" s="875">
        <f>V36*U36</f>
        <v>12.38</v>
      </c>
      <c r="Y36" s="877">
        <f>W36*U36</f>
        <v>12.38</v>
      </c>
      <c r="Z36" s="183"/>
    </row>
    <row r="37" spans="1:26" ht="14.25" customHeight="1" x14ac:dyDescent="0.2">
      <c r="A37" s="870"/>
      <c r="B37" s="169" t="s">
        <v>92</v>
      </c>
      <c r="C37" s="880"/>
      <c r="D37" s="874"/>
      <c r="E37" s="874">
        <f>D37-D37*Скидки!$B$12</f>
        <v>0</v>
      </c>
      <c r="F37" s="876"/>
      <c r="G37" s="878"/>
      <c r="H37" s="169" t="s">
        <v>92</v>
      </c>
      <c r="I37" s="889"/>
      <c r="J37" s="874"/>
      <c r="K37" s="874">
        <f>J37-J37*Скидки!$B$12</f>
        <v>0</v>
      </c>
      <c r="L37" s="876"/>
      <c r="M37" s="878"/>
      <c r="N37" s="169" t="s">
        <v>92</v>
      </c>
      <c r="O37" s="889"/>
      <c r="P37" s="874"/>
      <c r="Q37" s="874">
        <f>P37-P37*Скидки!$B$12</f>
        <v>0</v>
      </c>
      <c r="R37" s="876"/>
      <c r="S37" s="878"/>
      <c r="T37" s="169" t="s">
        <v>92</v>
      </c>
      <c r="U37" s="889"/>
      <c r="V37" s="874"/>
      <c r="W37" s="874">
        <f>V37-V37*Скидки!$B$12</f>
        <v>0</v>
      </c>
      <c r="X37" s="876"/>
      <c r="Y37" s="878"/>
      <c r="Z37" s="183"/>
    </row>
    <row r="38" spans="1:26" ht="14.25" customHeight="1" x14ac:dyDescent="0.2">
      <c r="A38" s="870"/>
      <c r="B38" s="170">
        <v>2410</v>
      </c>
      <c r="C38" s="881">
        <v>1</v>
      </c>
      <c r="D38" s="882">
        <v>39.03</v>
      </c>
      <c r="E38" s="873">
        <f>D38-D38*Скидки!$B$13</f>
        <v>39.03</v>
      </c>
      <c r="F38" s="883">
        <f>D38*C38</f>
        <v>39.03</v>
      </c>
      <c r="G38" s="884">
        <f>E38*C38</f>
        <v>39.03</v>
      </c>
      <c r="H38" s="171">
        <v>2410</v>
      </c>
      <c r="I38" s="889">
        <v>1</v>
      </c>
      <c r="J38" s="882">
        <v>39.03</v>
      </c>
      <c r="K38" s="873">
        <f>J38-J38*Скидки!$B$13</f>
        <v>39.03</v>
      </c>
      <c r="L38" s="883">
        <f>J38*I38</f>
        <v>39.03</v>
      </c>
      <c r="M38" s="884">
        <f>K38*I38</f>
        <v>39.03</v>
      </c>
      <c r="N38" s="171">
        <v>2410</v>
      </c>
      <c r="O38" s="889">
        <v>1</v>
      </c>
      <c r="P38" s="882">
        <v>39.03</v>
      </c>
      <c r="Q38" s="873">
        <f>P38-P38*Скидки!$B$13</f>
        <v>39.03</v>
      </c>
      <c r="R38" s="883">
        <f>P38*O38</f>
        <v>39.03</v>
      </c>
      <c r="S38" s="884">
        <f>Q38*O38</f>
        <v>39.03</v>
      </c>
      <c r="T38" s="171">
        <v>2410</v>
      </c>
      <c r="U38" s="889">
        <v>1</v>
      </c>
      <c r="V38" s="882">
        <v>39.03</v>
      </c>
      <c r="W38" s="873">
        <f>V38-V38*Скидки!$B$13</f>
        <v>39.03</v>
      </c>
      <c r="X38" s="883">
        <f>V38*U38</f>
        <v>39.03</v>
      </c>
      <c r="Y38" s="884">
        <f>W38*U38</f>
        <v>39.03</v>
      </c>
      <c r="Z38" s="183"/>
    </row>
    <row r="39" spans="1:26" ht="14.25" customHeight="1" x14ac:dyDescent="0.2">
      <c r="A39" s="870"/>
      <c r="B39" s="169" t="s">
        <v>305</v>
      </c>
      <c r="C39" s="880"/>
      <c r="D39" s="874"/>
      <c r="E39" s="874">
        <f>D39-D39*Скидки!$B$12</f>
        <v>0</v>
      </c>
      <c r="F39" s="876"/>
      <c r="G39" s="878"/>
      <c r="H39" s="169" t="s">
        <v>305</v>
      </c>
      <c r="I39" s="889"/>
      <c r="J39" s="874"/>
      <c r="K39" s="874">
        <f>J39-J39*Скидки!$B$12</f>
        <v>0</v>
      </c>
      <c r="L39" s="876"/>
      <c r="M39" s="878"/>
      <c r="N39" s="169" t="s">
        <v>305</v>
      </c>
      <c r="O39" s="889"/>
      <c r="P39" s="874"/>
      <c r="Q39" s="874">
        <f>P39-P39*Скидки!$B$12</f>
        <v>0</v>
      </c>
      <c r="R39" s="876"/>
      <c r="S39" s="878"/>
      <c r="T39" s="169" t="s">
        <v>305</v>
      </c>
      <c r="U39" s="889"/>
      <c r="V39" s="874"/>
      <c r="W39" s="874">
        <f>V39-V39*Скидки!$B$12</f>
        <v>0</v>
      </c>
      <c r="X39" s="876"/>
      <c r="Y39" s="878"/>
      <c r="Z39" s="183"/>
    </row>
    <row r="40" spans="1:26" ht="14.25" customHeight="1" x14ac:dyDescent="0.2">
      <c r="A40" s="870"/>
      <c r="B40" s="170" t="s">
        <v>306</v>
      </c>
      <c r="C40" s="881">
        <v>1</v>
      </c>
      <c r="D40" s="882">
        <v>409.94</v>
      </c>
      <c r="E40" s="873">
        <f>D40-D40*Скидки!$B$13</f>
        <v>409.94</v>
      </c>
      <c r="F40" s="883">
        <f>D40*C40</f>
        <v>409.94</v>
      </c>
      <c r="G40" s="884">
        <f>E40*C40</f>
        <v>409.94</v>
      </c>
      <c r="H40" s="171" t="s">
        <v>306</v>
      </c>
      <c r="I40" s="889">
        <v>1</v>
      </c>
      <c r="J40" s="882">
        <v>409.94</v>
      </c>
      <c r="K40" s="873">
        <f>J40-J40*Скидки!$B$13</f>
        <v>409.94</v>
      </c>
      <c r="L40" s="883">
        <f>J40*I40</f>
        <v>409.94</v>
      </c>
      <c r="M40" s="884">
        <f>K40*I40</f>
        <v>409.94</v>
      </c>
      <c r="N40" s="171" t="s">
        <v>306</v>
      </c>
      <c r="O40" s="889">
        <v>1</v>
      </c>
      <c r="P40" s="882">
        <v>409.94</v>
      </c>
      <c r="Q40" s="873">
        <f>P40-P40*Скидки!$B$13</f>
        <v>409.94</v>
      </c>
      <c r="R40" s="883">
        <f>P40*O40</f>
        <v>409.94</v>
      </c>
      <c r="S40" s="884">
        <f>Q40*O40</f>
        <v>409.94</v>
      </c>
      <c r="T40" s="171" t="s">
        <v>306</v>
      </c>
      <c r="U40" s="889">
        <v>1</v>
      </c>
      <c r="V40" s="882">
        <v>409.94</v>
      </c>
      <c r="W40" s="873">
        <f>V40-V40*Скидки!$B$13</f>
        <v>409.94</v>
      </c>
      <c r="X40" s="883">
        <f>V40*U40</f>
        <v>409.94</v>
      </c>
      <c r="Y40" s="884">
        <f>W40*U40</f>
        <v>409.94</v>
      </c>
      <c r="Z40" s="183"/>
    </row>
    <row r="41" spans="1:26" ht="14.25" customHeight="1" x14ac:dyDescent="0.2">
      <c r="A41" s="870"/>
      <c r="B41" s="169" t="s">
        <v>307</v>
      </c>
      <c r="C41" s="880"/>
      <c r="D41" s="874"/>
      <c r="E41" s="874">
        <f>D41-D41*Скидки!$B$12</f>
        <v>0</v>
      </c>
      <c r="F41" s="876"/>
      <c r="G41" s="878"/>
      <c r="H41" s="169" t="s">
        <v>307</v>
      </c>
      <c r="I41" s="889"/>
      <c r="J41" s="874"/>
      <c r="K41" s="874">
        <f>J41-J41*Скидки!$B$12</f>
        <v>0</v>
      </c>
      <c r="L41" s="876"/>
      <c r="M41" s="878"/>
      <c r="N41" s="169" t="s">
        <v>307</v>
      </c>
      <c r="O41" s="889"/>
      <c r="P41" s="874"/>
      <c r="Q41" s="874">
        <f>P41-P41*Скидки!$B$12</f>
        <v>0</v>
      </c>
      <c r="R41" s="876"/>
      <c r="S41" s="878"/>
      <c r="T41" s="169" t="s">
        <v>307</v>
      </c>
      <c r="U41" s="889"/>
      <c r="V41" s="874"/>
      <c r="W41" s="874">
        <f>V41-V41*Скидки!$B$12</f>
        <v>0</v>
      </c>
      <c r="X41" s="876"/>
      <c r="Y41" s="878"/>
      <c r="Z41" s="183"/>
    </row>
    <row r="42" spans="1:26" ht="14.25" customHeight="1" x14ac:dyDescent="0.2">
      <c r="A42" s="870"/>
      <c r="B42" s="170" t="s">
        <v>308</v>
      </c>
      <c r="C42" s="881">
        <v>1</v>
      </c>
      <c r="D42" s="882">
        <v>300.12</v>
      </c>
      <c r="E42" s="873">
        <f>D42-D42*Скидки!$B$13</f>
        <v>300.12</v>
      </c>
      <c r="F42" s="883">
        <f>D42*C42</f>
        <v>300.12</v>
      </c>
      <c r="G42" s="884">
        <f>E42*C42</f>
        <v>300.12</v>
      </c>
      <c r="H42" s="171" t="s">
        <v>309</v>
      </c>
      <c r="I42" s="889">
        <v>1</v>
      </c>
      <c r="J42" s="882">
        <v>327.38</v>
      </c>
      <c r="K42" s="873">
        <f>J42-J42*Скидки!$B$13</f>
        <v>327.38</v>
      </c>
      <c r="L42" s="883">
        <f>J42*I42</f>
        <v>327.38</v>
      </c>
      <c r="M42" s="884">
        <f>K42*I42</f>
        <v>327.38</v>
      </c>
      <c r="N42" s="171" t="s">
        <v>310</v>
      </c>
      <c r="O42" s="889">
        <v>1</v>
      </c>
      <c r="P42" s="882">
        <v>349.2</v>
      </c>
      <c r="Q42" s="873">
        <f>P42-P42*Скидки!$B$13</f>
        <v>349.2</v>
      </c>
      <c r="R42" s="883">
        <f>P42*O42</f>
        <v>349.2</v>
      </c>
      <c r="S42" s="884">
        <f>Q42*O42</f>
        <v>349.2</v>
      </c>
      <c r="T42" s="171" t="s">
        <v>311</v>
      </c>
      <c r="U42" s="889">
        <v>1</v>
      </c>
      <c r="V42" s="873">
        <v>402.34</v>
      </c>
      <c r="W42" s="873">
        <f>V42-V42*Скидки!$B$13</f>
        <v>402.34</v>
      </c>
      <c r="X42" s="883">
        <f>V42*U42</f>
        <v>402.34</v>
      </c>
      <c r="Y42" s="884">
        <f>W42*U42</f>
        <v>402.34</v>
      </c>
      <c r="Z42" s="183"/>
    </row>
    <row r="43" spans="1:26" ht="14.25" customHeight="1" x14ac:dyDescent="0.2">
      <c r="A43" s="870"/>
      <c r="B43" s="169" t="s">
        <v>312</v>
      </c>
      <c r="C43" s="880"/>
      <c r="D43" s="874"/>
      <c r="E43" s="874">
        <f>D43-D43*Скидки!$B$12</f>
        <v>0</v>
      </c>
      <c r="F43" s="876"/>
      <c r="G43" s="878"/>
      <c r="H43" s="169" t="s">
        <v>312</v>
      </c>
      <c r="I43" s="889"/>
      <c r="J43" s="874"/>
      <c r="K43" s="874">
        <f>J43-J43*Скидки!$B$12</f>
        <v>0</v>
      </c>
      <c r="L43" s="876"/>
      <c r="M43" s="878"/>
      <c r="N43" s="169" t="s">
        <v>312</v>
      </c>
      <c r="O43" s="889"/>
      <c r="P43" s="874"/>
      <c r="Q43" s="874">
        <f>P43-P43*Скидки!$B$12</f>
        <v>0</v>
      </c>
      <c r="R43" s="876"/>
      <c r="S43" s="878"/>
      <c r="T43" s="169" t="s">
        <v>312</v>
      </c>
      <c r="U43" s="889"/>
      <c r="V43" s="874"/>
      <c r="W43" s="874">
        <f>V43-V43*Скидки!$B$12</f>
        <v>0</v>
      </c>
      <c r="X43" s="876"/>
      <c r="Y43" s="878"/>
      <c r="Z43" s="183"/>
    </row>
    <row r="44" spans="1:26" ht="14.25" customHeight="1" x14ac:dyDescent="0.2">
      <c r="A44" s="870"/>
      <c r="B44" s="170" t="s">
        <v>117</v>
      </c>
      <c r="C44" s="881">
        <v>2</v>
      </c>
      <c r="D44" s="882">
        <v>2.56</v>
      </c>
      <c r="E44" s="873">
        <f>D44-D44*Скидки!$B$13</f>
        <v>2.56</v>
      </c>
      <c r="F44" s="883">
        <f>D44*C44</f>
        <v>5.12</v>
      </c>
      <c r="G44" s="884">
        <f>E44*C44</f>
        <v>5.12</v>
      </c>
      <c r="H44" s="170" t="s">
        <v>117</v>
      </c>
      <c r="I44" s="889">
        <v>2</v>
      </c>
      <c r="J44" s="882">
        <v>2.56</v>
      </c>
      <c r="K44" s="873">
        <f>J44-J44*Скидки!$B$13</f>
        <v>2.56</v>
      </c>
      <c r="L44" s="883">
        <f>J44*I44</f>
        <v>5.12</v>
      </c>
      <c r="M44" s="884">
        <f>K44*I44</f>
        <v>5.12</v>
      </c>
      <c r="N44" s="170" t="s">
        <v>117</v>
      </c>
      <c r="O44" s="889">
        <v>2</v>
      </c>
      <c r="P44" s="882">
        <v>2.56</v>
      </c>
      <c r="Q44" s="873">
        <f>P44-P44*Скидки!$B$13</f>
        <v>2.56</v>
      </c>
      <c r="R44" s="883">
        <f>P44*O44</f>
        <v>5.12</v>
      </c>
      <c r="S44" s="884">
        <f>Q44*O44</f>
        <v>5.12</v>
      </c>
      <c r="T44" s="530" t="s">
        <v>119</v>
      </c>
      <c r="U44" s="889">
        <v>2</v>
      </c>
      <c r="V44" s="873">
        <v>1.28</v>
      </c>
      <c r="W44" s="873">
        <f>V44-V44*Скидки!$B$13</f>
        <v>1.28</v>
      </c>
      <c r="X44" s="883">
        <f>V44*U44</f>
        <v>2.56</v>
      </c>
      <c r="Y44" s="884">
        <f>W44*U44</f>
        <v>2.56</v>
      </c>
      <c r="Z44" s="183"/>
    </row>
    <row r="45" spans="1:26" ht="14.25" customHeight="1" x14ac:dyDescent="0.2">
      <c r="A45" s="870"/>
      <c r="B45" s="169" t="s">
        <v>118</v>
      </c>
      <c r="C45" s="880"/>
      <c r="D45" s="874"/>
      <c r="E45" s="874">
        <f>D45-D45*Скидки!$B$12</f>
        <v>0</v>
      </c>
      <c r="F45" s="876"/>
      <c r="G45" s="878"/>
      <c r="H45" s="169" t="s">
        <v>118</v>
      </c>
      <c r="I45" s="889"/>
      <c r="J45" s="874"/>
      <c r="K45" s="874">
        <f>J45-J45*Скидки!$B$12</f>
        <v>0</v>
      </c>
      <c r="L45" s="876"/>
      <c r="M45" s="878"/>
      <c r="N45" s="169" t="s">
        <v>118</v>
      </c>
      <c r="O45" s="889"/>
      <c r="P45" s="874"/>
      <c r="Q45" s="874">
        <f>P45-P45*Скидки!$B$12</f>
        <v>0</v>
      </c>
      <c r="R45" s="876"/>
      <c r="S45" s="878"/>
      <c r="T45" s="169" t="s">
        <v>118</v>
      </c>
      <c r="U45" s="889"/>
      <c r="V45" s="874"/>
      <c r="W45" s="874">
        <f>V45-V45*Скидки!$B$12</f>
        <v>0</v>
      </c>
      <c r="X45" s="876"/>
      <c r="Y45" s="878"/>
      <c r="Z45" s="183"/>
    </row>
    <row r="46" spans="1:26" ht="14.25" customHeight="1" x14ac:dyDescent="0.2">
      <c r="A46" s="870"/>
      <c r="B46" s="530" t="s">
        <v>193</v>
      </c>
      <c r="C46" s="881">
        <v>1</v>
      </c>
      <c r="D46" s="873">
        <v>8.69</v>
      </c>
      <c r="E46" s="873">
        <f>D46-D46*Скидки!$B$13</f>
        <v>8.69</v>
      </c>
      <c r="F46" s="883">
        <f>D46*C46</f>
        <v>8.69</v>
      </c>
      <c r="G46" s="884">
        <f>E46*C46</f>
        <v>8.69</v>
      </c>
      <c r="H46" s="530" t="s">
        <v>193</v>
      </c>
      <c r="I46" s="889">
        <v>1</v>
      </c>
      <c r="J46" s="873">
        <v>8.69</v>
      </c>
      <c r="K46" s="873">
        <f>J46-J46*Скидки!$B$13</f>
        <v>8.69</v>
      </c>
      <c r="L46" s="883">
        <f>J46*I46</f>
        <v>8.69</v>
      </c>
      <c r="M46" s="884">
        <f>K46*I46</f>
        <v>8.69</v>
      </c>
      <c r="N46" s="530" t="s">
        <v>193</v>
      </c>
      <c r="O46" s="889">
        <v>1</v>
      </c>
      <c r="P46" s="873">
        <v>8.69</v>
      </c>
      <c r="Q46" s="873">
        <f>P46-P46*Скидки!$B$13</f>
        <v>8.69</v>
      </c>
      <c r="R46" s="883">
        <f>P46*O46</f>
        <v>8.69</v>
      </c>
      <c r="S46" s="884">
        <f>Q46*O46</f>
        <v>8.69</v>
      </c>
      <c r="T46" s="170" t="s">
        <v>117</v>
      </c>
      <c r="U46" s="889">
        <v>4</v>
      </c>
      <c r="V46" s="882">
        <v>2.56</v>
      </c>
      <c r="W46" s="873">
        <f>V46-V46*Скидки!$B$13</f>
        <v>2.56</v>
      </c>
      <c r="X46" s="883">
        <f>V46*U46</f>
        <v>10.24</v>
      </c>
      <c r="Y46" s="884">
        <f>W46*U46</f>
        <v>10.24</v>
      </c>
      <c r="Z46" s="183"/>
    </row>
    <row r="47" spans="1:26" ht="15" customHeight="1" thickBot="1" x14ac:dyDescent="0.25">
      <c r="A47" s="870"/>
      <c r="B47" s="172" t="s">
        <v>314</v>
      </c>
      <c r="C47" s="887"/>
      <c r="D47" s="888"/>
      <c r="E47" s="874">
        <f>D47-D47*Скидки!$B$12</f>
        <v>0</v>
      </c>
      <c r="F47" s="885"/>
      <c r="G47" s="886"/>
      <c r="H47" s="172" t="s">
        <v>314</v>
      </c>
      <c r="I47" s="890"/>
      <c r="J47" s="888"/>
      <c r="K47" s="874">
        <f>J47-J47*Скидки!$B$12</f>
        <v>0</v>
      </c>
      <c r="L47" s="885"/>
      <c r="M47" s="886"/>
      <c r="N47" s="172" t="s">
        <v>314</v>
      </c>
      <c r="O47" s="890"/>
      <c r="P47" s="888"/>
      <c r="Q47" s="874">
        <f>P47-P47*Скидки!$B$12</f>
        <v>0</v>
      </c>
      <c r="R47" s="885"/>
      <c r="S47" s="886"/>
      <c r="T47" s="169" t="s">
        <v>118</v>
      </c>
      <c r="U47" s="889"/>
      <c r="V47" s="874"/>
      <c r="W47" s="874">
        <f>V47-V47*Скидки!$B$12</f>
        <v>0</v>
      </c>
      <c r="X47" s="876"/>
      <c r="Y47" s="878"/>
      <c r="Z47" s="183"/>
    </row>
    <row r="48" spans="1:26" ht="15.75" thickBot="1" x14ac:dyDescent="0.25">
      <c r="A48" s="871"/>
      <c r="B48" s="179"/>
      <c r="C48" s="179"/>
      <c r="D48" s="316"/>
      <c r="E48" s="316"/>
      <c r="F48" s="529">
        <f>SUM(F36:F46)</f>
        <v>775.28000000000009</v>
      </c>
      <c r="G48" s="529">
        <f>SUM(G36:G46)</f>
        <v>775.28000000000009</v>
      </c>
      <c r="H48" s="178"/>
      <c r="I48" s="179"/>
      <c r="J48" s="316"/>
      <c r="K48" s="316"/>
      <c r="L48" s="529">
        <f>SUM(L36:L46)</f>
        <v>802.54000000000008</v>
      </c>
      <c r="M48" s="529">
        <f>SUM(M36:M46)</f>
        <v>802.54000000000008</v>
      </c>
      <c r="N48" s="178"/>
      <c r="O48" s="179"/>
      <c r="P48" s="316"/>
      <c r="Q48" s="316"/>
      <c r="R48" s="529">
        <f>SUM(R36:R46)</f>
        <v>824.36</v>
      </c>
      <c r="S48" s="529">
        <f>SUM(S36:S46)</f>
        <v>824.36</v>
      </c>
      <c r="T48" s="530" t="s">
        <v>193</v>
      </c>
      <c r="U48" s="889">
        <v>1</v>
      </c>
      <c r="V48" s="873">
        <v>8.69</v>
      </c>
      <c r="W48" s="873">
        <f>V48-V48*Скидки!$B$13</f>
        <v>8.69</v>
      </c>
      <c r="X48" s="883">
        <f>V48*U48</f>
        <v>8.69</v>
      </c>
      <c r="Y48" s="884">
        <f>W48*U48</f>
        <v>8.69</v>
      </c>
      <c r="Z48" s="183"/>
    </row>
    <row r="49" spans="1:26" ht="15.75" thickBot="1" x14ac:dyDescent="0.3">
      <c r="A49" s="871"/>
      <c r="B49" s="178"/>
      <c r="C49" s="179"/>
      <c r="D49" s="316"/>
      <c r="E49" s="316"/>
      <c r="F49" s="180"/>
      <c r="G49" s="180"/>
      <c r="H49" s="178"/>
      <c r="I49" s="179"/>
      <c r="J49" s="316"/>
      <c r="K49" s="316"/>
      <c r="L49" s="316"/>
      <c r="M49" s="180"/>
      <c r="N49" s="178"/>
      <c r="O49" s="179"/>
      <c r="P49" s="316"/>
      <c r="Q49" s="316"/>
      <c r="R49" s="316"/>
      <c r="S49" s="180"/>
      <c r="T49" s="172" t="s">
        <v>314</v>
      </c>
      <c r="U49" s="890"/>
      <c r="V49" s="888"/>
      <c r="W49" s="874">
        <f>V49-V49*Скидки!$B$12</f>
        <v>0</v>
      </c>
      <c r="X49" s="885"/>
      <c r="Y49" s="886"/>
      <c r="Z49" s="183"/>
    </row>
    <row r="50" spans="1:26" ht="15.75" thickBot="1" x14ac:dyDescent="0.25">
      <c r="A50" s="871"/>
      <c r="B50" s="178"/>
      <c r="C50" s="179"/>
      <c r="D50" s="316"/>
      <c r="E50" s="316"/>
      <c r="F50" s="255"/>
      <c r="G50" s="255"/>
      <c r="H50" s="178"/>
      <c r="I50" s="179"/>
      <c r="J50" s="316"/>
      <c r="K50" s="316"/>
      <c r="L50" s="316"/>
      <c r="M50" s="255"/>
      <c r="N50" s="178"/>
      <c r="O50" s="179"/>
      <c r="P50" s="316"/>
      <c r="Q50" s="316"/>
      <c r="R50" s="316"/>
      <c r="S50" s="255"/>
      <c r="T50" s="257"/>
      <c r="U50" s="254"/>
      <c r="V50" s="255"/>
      <c r="W50" s="255"/>
      <c r="X50" s="529">
        <f>SUM(X36:X48)</f>
        <v>885.18000000000006</v>
      </c>
      <c r="Y50" s="529">
        <f>SUM(Y36:Y48)</f>
        <v>885.18000000000006</v>
      </c>
      <c r="Z50" s="183"/>
    </row>
    <row r="51" spans="1:26" ht="14.25" x14ac:dyDescent="0.2">
      <c r="A51" s="871"/>
      <c r="B51" s="178"/>
      <c r="C51" s="179"/>
      <c r="D51" s="316"/>
      <c r="E51" s="316"/>
      <c r="F51" s="255"/>
      <c r="G51" s="255"/>
      <c r="H51" s="178"/>
      <c r="I51" s="179"/>
      <c r="J51" s="316"/>
      <c r="K51" s="316"/>
      <c r="L51" s="316"/>
      <c r="M51" s="255"/>
      <c r="N51" s="178"/>
      <c r="O51" s="179"/>
      <c r="P51" s="316"/>
      <c r="Q51" s="316"/>
      <c r="R51" s="316"/>
      <c r="S51" s="255"/>
      <c r="T51" s="257"/>
      <c r="U51" s="254"/>
      <c r="V51" s="255"/>
      <c r="W51" s="255"/>
      <c r="X51" s="255"/>
      <c r="Y51" s="260"/>
      <c r="Z51" s="183"/>
    </row>
    <row r="52" spans="1:26" ht="14.25" x14ac:dyDescent="0.2">
      <c r="A52" s="871"/>
      <c r="B52" s="178"/>
      <c r="C52" s="179"/>
      <c r="D52" s="316"/>
      <c r="E52" s="316"/>
      <c r="F52" s="255"/>
      <c r="G52" s="255"/>
      <c r="H52" s="178"/>
      <c r="I52" s="179"/>
      <c r="J52" s="316"/>
      <c r="K52" s="316"/>
      <c r="L52" s="316"/>
      <c r="M52" s="255"/>
      <c r="N52" s="178"/>
      <c r="O52" s="179"/>
      <c r="P52" s="316"/>
      <c r="Q52" s="316"/>
      <c r="R52" s="316"/>
      <c r="S52" s="255"/>
      <c r="T52" s="257"/>
      <c r="U52" s="254"/>
      <c r="V52" s="255"/>
      <c r="W52" s="255"/>
      <c r="X52" s="255"/>
      <c r="Y52" s="260"/>
      <c r="Z52" s="183"/>
    </row>
    <row r="53" spans="1:26" ht="14.25" x14ac:dyDescent="0.2">
      <c r="A53" s="871"/>
      <c r="B53" s="257"/>
      <c r="C53" s="254"/>
      <c r="D53" s="255"/>
      <c r="E53" s="255"/>
      <c r="F53" s="255"/>
      <c r="G53" s="255"/>
      <c r="H53" s="257"/>
      <c r="I53" s="254"/>
      <c r="J53" s="255"/>
      <c r="K53" s="255"/>
      <c r="L53" s="255"/>
      <c r="M53" s="255"/>
      <c r="N53" s="257"/>
      <c r="O53" s="254"/>
      <c r="P53" s="255"/>
      <c r="Q53" s="255"/>
      <c r="R53" s="255"/>
      <c r="S53" s="255"/>
      <c r="T53" s="257"/>
      <c r="U53" s="254"/>
      <c r="V53" s="255"/>
      <c r="W53" s="255"/>
      <c r="X53" s="255"/>
      <c r="Y53" s="260"/>
      <c r="Z53" s="183"/>
    </row>
    <row r="54" spans="1:26" ht="14.25" x14ac:dyDescent="0.2">
      <c r="A54" s="871"/>
      <c r="B54" s="257"/>
      <c r="C54" s="254"/>
      <c r="D54" s="255"/>
      <c r="E54" s="255"/>
      <c r="F54" s="255"/>
      <c r="G54" s="255"/>
      <c r="H54" s="257"/>
      <c r="I54" s="254"/>
      <c r="J54" s="255"/>
      <c r="K54" s="255"/>
      <c r="L54" s="255"/>
      <c r="M54" s="255"/>
      <c r="N54" s="257"/>
      <c r="O54" s="254"/>
      <c r="P54" s="255"/>
      <c r="Q54" s="255"/>
      <c r="R54" s="255"/>
      <c r="S54" s="255"/>
      <c r="T54" s="257"/>
      <c r="U54" s="254"/>
      <c r="V54" s="255"/>
      <c r="W54" s="255"/>
      <c r="X54" s="255"/>
      <c r="Y54" s="260"/>
      <c r="Z54" s="183"/>
    </row>
    <row r="55" spans="1:26" ht="14.25" x14ac:dyDescent="0.2">
      <c r="A55" s="871"/>
      <c r="B55" s="257"/>
      <c r="C55" s="254"/>
      <c r="D55" s="255"/>
      <c r="E55" s="255"/>
      <c r="F55" s="255"/>
      <c r="G55" s="255"/>
      <c r="H55" s="257"/>
      <c r="I55" s="254"/>
      <c r="J55" s="255"/>
      <c r="K55" s="255"/>
      <c r="L55" s="255"/>
      <c r="M55" s="255"/>
      <c r="N55" s="257"/>
      <c r="O55" s="254"/>
      <c r="P55" s="255"/>
      <c r="Q55" s="255"/>
      <c r="R55" s="255"/>
      <c r="S55" s="255"/>
      <c r="T55" s="257"/>
      <c r="U55" s="254"/>
      <c r="V55" s="255"/>
      <c r="W55" s="255"/>
      <c r="X55" s="255"/>
      <c r="Y55" s="260"/>
      <c r="Z55" s="183"/>
    </row>
    <row r="56" spans="1:26" ht="14.25" x14ac:dyDescent="0.2">
      <c r="A56" s="871"/>
      <c r="B56" s="257"/>
      <c r="C56" s="254"/>
      <c r="D56" s="255"/>
      <c r="E56" s="255"/>
      <c r="F56" s="255"/>
      <c r="G56" s="255"/>
      <c r="H56" s="257"/>
      <c r="I56" s="254"/>
      <c r="J56" s="255"/>
      <c r="K56" s="255"/>
      <c r="L56" s="255"/>
      <c r="M56" s="255"/>
      <c r="N56" s="257"/>
      <c r="O56" s="254"/>
      <c r="P56" s="255"/>
      <c r="Q56" s="255"/>
      <c r="R56" s="255"/>
      <c r="S56" s="255"/>
      <c r="T56" s="257"/>
      <c r="U56" s="254"/>
      <c r="V56" s="255"/>
      <c r="W56" s="255"/>
      <c r="X56" s="255"/>
      <c r="Y56" s="260"/>
      <c r="Z56" s="183"/>
    </row>
    <row r="57" spans="1:26" ht="14.25" x14ac:dyDescent="0.2">
      <c r="A57" s="871"/>
      <c r="B57" s="257"/>
      <c r="C57" s="254"/>
      <c r="D57" s="255"/>
      <c r="E57" s="255"/>
      <c r="F57" s="255"/>
      <c r="G57" s="255"/>
      <c r="H57" s="257"/>
      <c r="I57" s="254"/>
      <c r="J57" s="255"/>
      <c r="K57" s="255"/>
      <c r="L57" s="255"/>
      <c r="M57" s="255"/>
      <c r="N57" s="257"/>
      <c r="O57" s="254"/>
      <c r="P57" s="255"/>
      <c r="Q57" s="255"/>
      <c r="R57" s="255"/>
      <c r="S57" s="255"/>
      <c r="T57" s="257"/>
      <c r="U57" s="254"/>
      <c r="V57" s="255"/>
      <c r="W57" s="255"/>
      <c r="X57" s="255"/>
      <c r="Y57" s="260"/>
      <c r="Z57" s="183"/>
    </row>
    <row r="58" spans="1:26" ht="14.25" x14ac:dyDescent="0.2">
      <c r="A58" s="871"/>
      <c r="B58" s="257"/>
      <c r="C58" s="254"/>
      <c r="D58" s="255"/>
      <c r="E58" s="255"/>
      <c r="F58" s="255"/>
      <c r="G58" s="255"/>
      <c r="H58" s="257"/>
      <c r="I58" s="254"/>
      <c r="J58" s="255"/>
      <c r="K58" s="255"/>
      <c r="L58" s="255"/>
      <c r="M58" s="255"/>
      <c r="N58" s="257"/>
      <c r="O58" s="254"/>
      <c r="P58" s="255"/>
      <c r="Q58" s="255"/>
      <c r="R58" s="255"/>
      <c r="S58" s="255"/>
      <c r="T58" s="257"/>
      <c r="U58" s="254"/>
      <c r="V58" s="255"/>
      <c r="W58" s="255"/>
      <c r="X58" s="255"/>
      <c r="Y58" s="260"/>
      <c r="Z58" s="183"/>
    </row>
    <row r="59" spans="1:26" ht="14.25" x14ac:dyDescent="0.2">
      <c r="A59" s="871"/>
      <c r="B59" s="257"/>
      <c r="C59" s="254"/>
      <c r="D59" s="255"/>
      <c r="E59" s="255"/>
      <c r="F59" s="255"/>
      <c r="G59" s="255"/>
      <c r="H59" s="257"/>
      <c r="I59" s="254"/>
      <c r="J59" s="255"/>
      <c r="K59" s="255"/>
      <c r="L59" s="255"/>
      <c r="M59" s="255"/>
      <c r="N59" s="257"/>
      <c r="O59" s="254"/>
      <c r="P59" s="255"/>
      <c r="Q59" s="255"/>
      <c r="R59" s="255"/>
      <c r="S59" s="255"/>
      <c r="T59" s="257"/>
      <c r="U59" s="254"/>
      <c r="V59" s="255"/>
      <c r="W59" s="255"/>
      <c r="X59" s="255"/>
      <c r="Y59" s="260"/>
      <c r="Z59" s="183"/>
    </row>
    <row r="60" spans="1:26" ht="15" thickBot="1" x14ac:dyDescent="0.25">
      <c r="A60" s="872"/>
      <c r="B60" s="264"/>
      <c r="C60" s="264"/>
      <c r="D60" s="265"/>
      <c r="E60" s="265"/>
      <c r="F60" s="265"/>
      <c r="G60" s="265"/>
      <c r="H60" s="336"/>
      <c r="I60" s="264"/>
      <c r="J60" s="265"/>
      <c r="K60" s="265"/>
      <c r="L60" s="265"/>
      <c r="M60" s="265"/>
      <c r="N60" s="336"/>
      <c r="O60" s="264"/>
      <c r="P60" s="265"/>
      <c r="Q60" s="265"/>
      <c r="R60" s="265"/>
      <c r="S60" s="265"/>
      <c r="T60" s="336"/>
      <c r="U60" s="264"/>
      <c r="V60" s="265"/>
      <c r="W60" s="265"/>
      <c r="X60" s="265"/>
      <c r="Y60" s="266"/>
      <c r="Z60" s="183"/>
    </row>
    <row r="61" spans="1:26" ht="6.75" customHeight="1" x14ac:dyDescent="0.2">
      <c r="V61" s="183"/>
      <c r="W61" s="183"/>
      <c r="X61" s="183"/>
      <c r="Y61" s="183"/>
      <c r="Z61" s="183"/>
    </row>
    <row r="62" spans="1:26" ht="14.25" x14ac:dyDescent="0.2">
      <c r="A62" s="272" t="s">
        <v>101</v>
      </c>
      <c r="B62" s="165" t="s">
        <v>315</v>
      </c>
      <c r="V62" s="183"/>
      <c r="W62" s="183"/>
      <c r="X62" s="183"/>
      <c r="Y62" s="183"/>
      <c r="Z62" s="183"/>
    </row>
    <row r="63" spans="1:26" ht="14.25" x14ac:dyDescent="0.2">
      <c r="A63" s="272" t="s">
        <v>103</v>
      </c>
      <c r="B63" s="165" t="s">
        <v>104</v>
      </c>
    </row>
    <row r="64" spans="1:26" ht="14.25" x14ac:dyDescent="0.2">
      <c r="A64" s="531" t="s">
        <v>166</v>
      </c>
      <c r="B64" s="165" t="s">
        <v>316</v>
      </c>
    </row>
    <row r="65" spans="2:2" ht="6" customHeight="1" x14ac:dyDescent="0.2"/>
    <row r="66" spans="2:2" ht="18" x14ac:dyDescent="0.25">
      <c r="B66" s="207" t="s">
        <v>317</v>
      </c>
    </row>
  </sheetData>
  <mergeCells count="254">
    <mergeCell ref="U46:U47"/>
    <mergeCell ref="V46:V47"/>
    <mergeCell ref="W46:W47"/>
    <mergeCell ref="X46:X47"/>
    <mergeCell ref="Y46:Y47"/>
    <mergeCell ref="U48:U49"/>
    <mergeCell ref="V48:V49"/>
    <mergeCell ref="W48:W49"/>
    <mergeCell ref="X48:X49"/>
    <mergeCell ref="Y48:Y49"/>
    <mergeCell ref="M46:M47"/>
    <mergeCell ref="O46:O47"/>
    <mergeCell ref="P46:P47"/>
    <mergeCell ref="Q46:Q47"/>
    <mergeCell ref="R46:R47"/>
    <mergeCell ref="S46:S47"/>
    <mergeCell ref="Y44:Y45"/>
    <mergeCell ref="C46:C47"/>
    <mergeCell ref="D46:D47"/>
    <mergeCell ref="E46:E47"/>
    <mergeCell ref="F46:F47"/>
    <mergeCell ref="G46:G47"/>
    <mergeCell ref="I46:I47"/>
    <mergeCell ref="J46:J47"/>
    <mergeCell ref="K46:K47"/>
    <mergeCell ref="L46:L47"/>
    <mergeCell ref="R44:R45"/>
    <mergeCell ref="S44:S45"/>
    <mergeCell ref="U44:U45"/>
    <mergeCell ref="V44:V45"/>
    <mergeCell ref="W44:W45"/>
    <mergeCell ref="X44:X45"/>
    <mergeCell ref="K44:K45"/>
    <mergeCell ref="L44:L45"/>
    <mergeCell ref="M44:M45"/>
    <mergeCell ref="O44:O45"/>
    <mergeCell ref="P44:P45"/>
    <mergeCell ref="Q44:Q45"/>
    <mergeCell ref="W42:W43"/>
    <mergeCell ref="X42:X43"/>
    <mergeCell ref="Y42:Y43"/>
    <mergeCell ref="C44:C45"/>
    <mergeCell ref="D44:D45"/>
    <mergeCell ref="E44:E45"/>
    <mergeCell ref="F44:F45"/>
    <mergeCell ref="G44:G45"/>
    <mergeCell ref="I44:I45"/>
    <mergeCell ref="J44:J45"/>
    <mergeCell ref="P42:P43"/>
    <mergeCell ref="Q42:Q43"/>
    <mergeCell ref="R42:R43"/>
    <mergeCell ref="S42:S43"/>
    <mergeCell ref="U42:U43"/>
    <mergeCell ref="V42:V43"/>
    <mergeCell ref="I42:I43"/>
    <mergeCell ref="J42:J43"/>
    <mergeCell ref="K42:K43"/>
    <mergeCell ref="L42:L43"/>
    <mergeCell ref="O42:O43"/>
    <mergeCell ref="U40:U41"/>
    <mergeCell ref="V40:V41"/>
    <mergeCell ref="W40:W41"/>
    <mergeCell ref="X40:X41"/>
    <mergeCell ref="Y40:Y41"/>
    <mergeCell ref="C42:C43"/>
    <mergeCell ref="D42:D43"/>
    <mergeCell ref="E42:E43"/>
    <mergeCell ref="F42:F43"/>
    <mergeCell ref="G42:G43"/>
    <mergeCell ref="M40:M41"/>
    <mergeCell ref="O40:O41"/>
    <mergeCell ref="P40:P41"/>
    <mergeCell ref="Q40:Q41"/>
    <mergeCell ref="R40:R41"/>
    <mergeCell ref="S40:S41"/>
    <mergeCell ref="Y38:Y39"/>
    <mergeCell ref="C40:C41"/>
    <mergeCell ref="D40:D41"/>
    <mergeCell ref="E40:E41"/>
    <mergeCell ref="F40:F41"/>
    <mergeCell ref="G40:G41"/>
    <mergeCell ref="I40:I41"/>
    <mergeCell ref="J40:J41"/>
    <mergeCell ref="K40:K41"/>
    <mergeCell ref="L40:L41"/>
    <mergeCell ref="R38:R39"/>
    <mergeCell ref="S38:S39"/>
    <mergeCell ref="U38:U39"/>
    <mergeCell ref="V38:V39"/>
    <mergeCell ref="W38:W39"/>
    <mergeCell ref="X38:X39"/>
    <mergeCell ref="K38:K39"/>
    <mergeCell ref="L38:L39"/>
    <mergeCell ref="M38:M39"/>
    <mergeCell ref="O38:O39"/>
    <mergeCell ref="P38:P39"/>
    <mergeCell ref="Q38:Q39"/>
    <mergeCell ref="X34:Y34"/>
    <mergeCell ref="C36:C37"/>
    <mergeCell ref="D36:D37"/>
    <mergeCell ref="E36:E37"/>
    <mergeCell ref="F36:F37"/>
    <mergeCell ref="G36:G37"/>
    <mergeCell ref="I34:I35"/>
    <mergeCell ref="J34:K34"/>
    <mergeCell ref="L34:M34"/>
    <mergeCell ref="N34:N35"/>
    <mergeCell ref="O34:O35"/>
    <mergeCell ref="P34:Q34"/>
    <mergeCell ref="W36:W37"/>
    <mergeCell ref="X36:X37"/>
    <mergeCell ref="Y36:Y37"/>
    <mergeCell ref="P36:P37"/>
    <mergeCell ref="Q36:Q37"/>
    <mergeCell ref="R36:R37"/>
    <mergeCell ref="S36:S37"/>
    <mergeCell ref="U36:U37"/>
    <mergeCell ref="V36:V37"/>
    <mergeCell ref="I36:I37"/>
    <mergeCell ref="J36:J37"/>
    <mergeCell ref="K36:K37"/>
    <mergeCell ref="A34:A60"/>
    <mergeCell ref="B34:B35"/>
    <mergeCell ref="C34:C35"/>
    <mergeCell ref="D34:E34"/>
    <mergeCell ref="F34:G34"/>
    <mergeCell ref="H34:H35"/>
    <mergeCell ref="U21:U22"/>
    <mergeCell ref="V21:V22"/>
    <mergeCell ref="W21:W22"/>
    <mergeCell ref="R34:S34"/>
    <mergeCell ref="T34:T35"/>
    <mergeCell ref="U34:U35"/>
    <mergeCell ref="V34:W34"/>
    <mergeCell ref="C38:C39"/>
    <mergeCell ref="D38:D39"/>
    <mergeCell ref="E38:E39"/>
    <mergeCell ref="F38:F39"/>
    <mergeCell ref="G38:G39"/>
    <mergeCell ref="I38:I39"/>
    <mergeCell ref="J38:J39"/>
    <mergeCell ref="L36:L37"/>
    <mergeCell ref="M36:M37"/>
    <mergeCell ref="O36:O37"/>
    <mergeCell ref="M42:M43"/>
    <mergeCell ref="X21:X22"/>
    <mergeCell ref="Y21:Y22"/>
    <mergeCell ref="U23:U24"/>
    <mergeCell ref="V23:V24"/>
    <mergeCell ref="W23:W24"/>
    <mergeCell ref="X23:X24"/>
    <mergeCell ref="Y23:Y24"/>
    <mergeCell ref="S19:S20"/>
    <mergeCell ref="U19:U20"/>
    <mergeCell ref="V19:V20"/>
    <mergeCell ref="W19:W20"/>
    <mergeCell ref="X19:X20"/>
    <mergeCell ref="Y19:Y20"/>
    <mergeCell ref="L19:L20"/>
    <mergeCell ref="M19:M20"/>
    <mergeCell ref="O19:O20"/>
    <mergeCell ref="P19:P20"/>
    <mergeCell ref="Q19:Q20"/>
    <mergeCell ref="R19:R20"/>
    <mergeCell ref="X17:X18"/>
    <mergeCell ref="Y17:Y18"/>
    <mergeCell ref="C19:C20"/>
    <mergeCell ref="D19:D20"/>
    <mergeCell ref="E19:E20"/>
    <mergeCell ref="F19:F20"/>
    <mergeCell ref="G19:G20"/>
    <mergeCell ref="I19:I20"/>
    <mergeCell ref="J19:J20"/>
    <mergeCell ref="K19:K20"/>
    <mergeCell ref="Q17:Q18"/>
    <mergeCell ref="R17:R18"/>
    <mergeCell ref="S17:S18"/>
    <mergeCell ref="U17:U18"/>
    <mergeCell ref="V17:V18"/>
    <mergeCell ref="W17:W18"/>
    <mergeCell ref="J17:J18"/>
    <mergeCell ref="K17:K18"/>
    <mergeCell ref="L17:L18"/>
    <mergeCell ref="M17:M18"/>
    <mergeCell ref="O17:O18"/>
    <mergeCell ref="P17:P18"/>
    <mergeCell ref="C17:C18"/>
    <mergeCell ref="D17:D18"/>
    <mergeCell ref="E17:E18"/>
    <mergeCell ref="F17:F18"/>
    <mergeCell ref="G17:G18"/>
    <mergeCell ref="I17:I18"/>
    <mergeCell ref="C13:C14"/>
    <mergeCell ref="D13:D14"/>
    <mergeCell ref="S15:S16"/>
    <mergeCell ref="U15:U16"/>
    <mergeCell ref="V15:V16"/>
    <mergeCell ref="W15:W16"/>
    <mergeCell ref="X15:X16"/>
    <mergeCell ref="Y15:Y16"/>
    <mergeCell ref="L15:L16"/>
    <mergeCell ref="M15:M16"/>
    <mergeCell ref="O15:O16"/>
    <mergeCell ref="P15:P16"/>
    <mergeCell ref="Q15:Q16"/>
    <mergeCell ref="R15:R16"/>
    <mergeCell ref="U11:U12"/>
    <mergeCell ref="V11:W11"/>
    <mergeCell ref="X13:X14"/>
    <mergeCell ref="Y13:Y14"/>
    <mergeCell ref="C15:C16"/>
    <mergeCell ref="D15:D16"/>
    <mergeCell ref="E15:E16"/>
    <mergeCell ref="F15:F16"/>
    <mergeCell ref="G15:G16"/>
    <mergeCell ref="I15:I16"/>
    <mergeCell ref="J15:J16"/>
    <mergeCell ref="K15:K16"/>
    <mergeCell ref="Q13:Q14"/>
    <mergeCell ref="R13:R14"/>
    <mergeCell ref="S13:S14"/>
    <mergeCell ref="U13:U14"/>
    <mergeCell ref="V13:V14"/>
    <mergeCell ref="W13:W14"/>
    <mergeCell ref="J13:J14"/>
    <mergeCell ref="K13:K14"/>
    <mergeCell ref="L13:L14"/>
    <mergeCell ref="M13:M14"/>
    <mergeCell ref="O13:O14"/>
    <mergeCell ref="P13:P14"/>
    <mergeCell ref="X11:Y11"/>
    <mergeCell ref="H11:H12"/>
    <mergeCell ref="I11:I12"/>
    <mergeCell ref="J11:K11"/>
    <mergeCell ref="L11:M11"/>
    <mergeCell ref="N11:N12"/>
    <mergeCell ref="O11:O12"/>
    <mergeCell ref="A7:X7"/>
    <mergeCell ref="B9:G10"/>
    <mergeCell ref="H9:M10"/>
    <mergeCell ref="N9:S10"/>
    <mergeCell ref="T9:Y10"/>
    <mergeCell ref="A11:A33"/>
    <mergeCell ref="B11:B12"/>
    <mergeCell ref="C11:C12"/>
    <mergeCell ref="D11:E11"/>
    <mergeCell ref="F11:G11"/>
    <mergeCell ref="E13:E14"/>
    <mergeCell ref="F13:F14"/>
    <mergeCell ref="G13:G14"/>
    <mergeCell ref="I13:I14"/>
    <mergeCell ref="P11:Q11"/>
    <mergeCell ref="R11:S11"/>
    <mergeCell ref="T11:T12"/>
  </mergeCells>
  <printOptions horizontalCentered="1"/>
  <pageMargins left="0.25" right="0.25" top="0.75" bottom="0.75" header="0.3" footer="0.3"/>
  <pageSetup paperSize="9" scale="41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B15" sqref="B15"/>
    </sheetView>
  </sheetViews>
  <sheetFormatPr defaultRowHeight="12.75" x14ac:dyDescent="0.2"/>
  <cols>
    <col min="1" max="1" width="28.140625" style="159" customWidth="1"/>
    <col min="2" max="2" width="12" style="159" customWidth="1"/>
    <col min="3" max="256" width="9.140625" style="159"/>
    <col min="257" max="257" width="28.140625" style="159" customWidth="1"/>
    <col min="258" max="258" width="12" style="159" customWidth="1"/>
    <col min="259" max="512" width="9.140625" style="159"/>
    <col min="513" max="513" width="28.140625" style="159" customWidth="1"/>
    <col min="514" max="514" width="12" style="159" customWidth="1"/>
    <col min="515" max="768" width="9.140625" style="159"/>
    <col min="769" max="769" width="28.140625" style="159" customWidth="1"/>
    <col min="770" max="770" width="12" style="159" customWidth="1"/>
    <col min="771" max="1024" width="9.140625" style="159"/>
    <col min="1025" max="1025" width="28.140625" style="159" customWidth="1"/>
    <col min="1026" max="1026" width="12" style="159" customWidth="1"/>
    <col min="1027" max="1280" width="9.140625" style="159"/>
    <col min="1281" max="1281" width="28.140625" style="159" customWidth="1"/>
    <col min="1282" max="1282" width="12" style="159" customWidth="1"/>
    <col min="1283" max="1536" width="9.140625" style="159"/>
    <col min="1537" max="1537" width="28.140625" style="159" customWidth="1"/>
    <col min="1538" max="1538" width="12" style="159" customWidth="1"/>
    <col min="1539" max="1792" width="9.140625" style="159"/>
    <col min="1793" max="1793" width="28.140625" style="159" customWidth="1"/>
    <col min="1794" max="1794" width="12" style="159" customWidth="1"/>
    <col min="1795" max="2048" width="9.140625" style="159"/>
    <col min="2049" max="2049" width="28.140625" style="159" customWidth="1"/>
    <col min="2050" max="2050" width="12" style="159" customWidth="1"/>
    <col min="2051" max="2304" width="9.140625" style="159"/>
    <col min="2305" max="2305" width="28.140625" style="159" customWidth="1"/>
    <col min="2306" max="2306" width="12" style="159" customWidth="1"/>
    <col min="2307" max="2560" width="9.140625" style="159"/>
    <col min="2561" max="2561" width="28.140625" style="159" customWidth="1"/>
    <col min="2562" max="2562" width="12" style="159" customWidth="1"/>
    <col min="2563" max="2816" width="9.140625" style="159"/>
    <col min="2817" max="2817" width="28.140625" style="159" customWidth="1"/>
    <col min="2818" max="2818" width="12" style="159" customWidth="1"/>
    <col min="2819" max="3072" width="9.140625" style="159"/>
    <col min="3073" max="3073" width="28.140625" style="159" customWidth="1"/>
    <col min="3074" max="3074" width="12" style="159" customWidth="1"/>
    <col min="3075" max="3328" width="9.140625" style="159"/>
    <col min="3329" max="3329" width="28.140625" style="159" customWidth="1"/>
    <col min="3330" max="3330" width="12" style="159" customWidth="1"/>
    <col min="3331" max="3584" width="9.140625" style="159"/>
    <col min="3585" max="3585" width="28.140625" style="159" customWidth="1"/>
    <col min="3586" max="3586" width="12" style="159" customWidth="1"/>
    <col min="3587" max="3840" width="9.140625" style="159"/>
    <col min="3841" max="3841" width="28.140625" style="159" customWidth="1"/>
    <col min="3842" max="3842" width="12" style="159" customWidth="1"/>
    <col min="3843" max="4096" width="9.140625" style="159"/>
    <col min="4097" max="4097" width="28.140625" style="159" customWidth="1"/>
    <col min="4098" max="4098" width="12" style="159" customWidth="1"/>
    <col min="4099" max="4352" width="9.140625" style="159"/>
    <col min="4353" max="4353" width="28.140625" style="159" customWidth="1"/>
    <col min="4354" max="4354" width="12" style="159" customWidth="1"/>
    <col min="4355" max="4608" width="9.140625" style="159"/>
    <col min="4609" max="4609" width="28.140625" style="159" customWidth="1"/>
    <col min="4610" max="4610" width="12" style="159" customWidth="1"/>
    <col min="4611" max="4864" width="9.140625" style="159"/>
    <col min="4865" max="4865" width="28.140625" style="159" customWidth="1"/>
    <col min="4866" max="4866" width="12" style="159" customWidth="1"/>
    <col min="4867" max="5120" width="9.140625" style="159"/>
    <col min="5121" max="5121" width="28.140625" style="159" customWidth="1"/>
    <col min="5122" max="5122" width="12" style="159" customWidth="1"/>
    <col min="5123" max="5376" width="9.140625" style="159"/>
    <col min="5377" max="5377" width="28.140625" style="159" customWidth="1"/>
    <col min="5378" max="5378" width="12" style="159" customWidth="1"/>
    <col min="5379" max="5632" width="9.140625" style="159"/>
    <col min="5633" max="5633" width="28.140625" style="159" customWidth="1"/>
    <col min="5634" max="5634" width="12" style="159" customWidth="1"/>
    <col min="5635" max="5888" width="9.140625" style="159"/>
    <col min="5889" max="5889" width="28.140625" style="159" customWidth="1"/>
    <col min="5890" max="5890" width="12" style="159" customWidth="1"/>
    <col min="5891" max="6144" width="9.140625" style="159"/>
    <col min="6145" max="6145" width="28.140625" style="159" customWidth="1"/>
    <col min="6146" max="6146" width="12" style="159" customWidth="1"/>
    <col min="6147" max="6400" width="9.140625" style="159"/>
    <col min="6401" max="6401" width="28.140625" style="159" customWidth="1"/>
    <col min="6402" max="6402" width="12" style="159" customWidth="1"/>
    <col min="6403" max="6656" width="9.140625" style="159"/>
    <col min="6657" max="6657" width="28.140625" style="159" customWidth="1"/>
    <col min="6658" max="6658" width="12" style="159" customWidth="1"/>
    <col min="6659" max="6912" width="9.140625" style="159"/>
    <col min="6913" max="6913" width="28.140625" style="159" customWidth="1"/>
    <col min="6914" max="6914" width="12" style="159" customWidth="1"/>
    <col min="6915" max="7168" width="9.140625" style="159"/>
    <col min="7169" max="7169" width="28.140625" style="159" customWidth="1"/>
    <col min="7170" max="7170" width="12" style="159" customWidth="1"/>
    <col min="7171" max="7424" width="9.140625" style="159"/>
    <col min="7425" max="7425" width="28.140625" style="159" customWidth="1"/>
    <col min="7426" max="7426" width="12" style="159" customWidth="1"/>
    <col min="7427" max="7680" width="9.140625" style="159"/>
    <col min="7681" max="7681" width="28.140625" style="159" customWidth="1"/>
    <col min="7682" max="7682" width="12" style="159" customWidth="1"/>
    <col min="7683" max="7936" width="9.140625" style="159"/>
    <col min="7937" max="7937" width="28.140625" style="159" customWidth="1"/>
    <col min="7938" max="7938" width="12" style="159" customWidth="1"/>
    <col min="7939" max="8192" width="9.140625" style="159"/>
    <col min="8193" max="8193" width="28.140625" style="159" customWidth="1"/>
    <col min="8194" max="8194" width="12" style="159" customWidth="1"/>
    <col min="8195" max="8448" width="9.140625" style="159"/>
    <col min="8449" max="8449" width="28.140625" style="159" customWidth="1"/>
    <col min="8450" max="8450" width="12" style="159" customWidth="1"/>
    <col min="8451" max="8704" width="9.140625" style="159"/>
    <col min="8705" max="8705" width="28.140625" style="159" customWidth="1"/>
    <col min="8706" max="8706" width="12" style="159" customWidth="1"/>
    <col min="8707" max="8960" width="9.140625" style="159"/>
    <col min="8961" max="8961" width="28.140625" style="159" customWidth="1"/>
    <col min="8962" max="8962" width="12" style="159" customWidth="1"/>
    <col min="8963" max="9216" width="9.140625" style="159"/>
    <col min="9217" max="9217" width="28.140625" style="159" customWidth="1"/>
    <col min="9218" max="9218" width="12" style="159" customWidth="1"/>
    <col min="9219" max="9472" width="9.140625" style="159"/>
    <col min="9473" max="9473" width="28.140625" style="159" customWidth="1"/>
    <col min="9474" max="9474" width="12" style="159" customWidth="1"/>
    <col min="9475" max="9728" width="9.140625" style="159"/>
    <col min="9729" max="9729" width="28.140625" style="159" customWidth="1"/>
    <col min="9730" max="9730" width="12" style="159" customWidth="1"/>
    <col min="9731" max="9984" width="9.140625" style="159"/>
    <col min="9985" max="9985" width="28.140625" style="159" customWidth="1"/>
    <col min="9986" max="9986" width="12" style="159" customWidth="1"/>
    <col min="9987" max="10240" width="9.140625" style="159"/>
    <col min="10241" max="10241" width="28.140625" style="159" customWidth="1"/>
    <col min="10242" max="10242" width="12" style="159" customWidth="1"/>
    <col min="10243" max="10496" width="9.140625" style="159"/>
    <col min="10497" max="10497" width="28.140625" style="159" customWidth="1"/>
    <col min="10498" max="10498" width="12" style="159" customWidth="1"/>
    <col min="10499" max="10752" width="9.140625" style="159"/>
    <col min="10753" max="10753" width="28.140625" style="159" customWidth="1"/>
    <col min="10754" max="10754" width="12" style="159" customWidth="1"/>
    <col min="10755" max="11008" width="9.140625" style="159"/>
    <col min="11009" max="11009" width="28.140625" style="159" customWidth="1"/>
    <col min="11010" max="11010" width="12" style="159" customWidth="1"/>
    <col min="11011" max="11264" width="9.140625" style="159"/>
    <col min="11265" max="11265" width="28.140625" style="159" customWidth="1"/>
    <col min="11266" max="11266" width="12" style="159" customWidth="1"/>
    <col min="11267" max="11520" width="9.140625" style="159"/>
    <col min="11521" max="11521" width="28.140625" style="159" customWidth="1"/>
    <col min="11522" max="11522" width="12" style="159" customWidth="1"/>
    <col min="11523" max="11776" width="9.140625" style="159"/>
    <col min="11777" max="11777" width="28.140625" style="159" customWidth="1"/>
    <col min="11778" max="11778" width="12" style="159" customWidth="1"/>
    <col min="11779" max="12032" width="9.140625" style="159"/>
    <col min="12033" max="12033" width="28.140625" style="159" customWidth="1"/>
    <col min="12034" max="12034" width="12" style="159" customWidth="1"/>
    <col min="12035" max="12288" width="9.140625" style="159"/>
    <col min="12289" max="12289" width="28.140625" style="159" customWidth="1"/>
    <col min="12290" max="12290" width="12" style="159" customWidth="1"/>
    <col min="12291" max="12544" width="9.140625" style="159"/>
    <col min="12545" max="12545" width="28.140625" style="159" customWidth="1"/>
    <col min="12546" max="12546" width="12" style="159" customWidth="1"/>
    <col min="12547" max="12800" width="9.140625" style="159"/>
    <col min="12801" max="12801" width="28.140625" style="159" customWidth="1"/>
    <col min="12802" max="12802" width="12" style="159" customWidth="1"/>
    <col min="12803" max="13056" width="9.140625" style="159"/>
    <col min="13057" max="13057" width="28.140625" style="159" customWidth="1"/>
    <col min="13058" max="13058" width="12" style="159" customWidth="1"/>
    <col min="13059" max="13312" width="9.140625" style="159"/>
    <col min="13313" max="13313" width="28.140625" style="159" customWidth="1"/>
    <col min="13314" max="13314" width="12" style="159" customWidth="1"/>
    <col min="13315" max="13568" width="9.140625" style="159"/>
    <col min="13569" max="13569" width="28.140625" style="159" customWidth="1"/>
    <col min="13570" max="13570" width="12" style="159" customWidth="1"/>
    <col min="13571" max="13824" width="9.140625" style="159"/>
    <col min="13825" max="13825" width="28.140625" style="159" customWidth="1"/>
    <col min="13826" max="13826" width="12" style="159" customWidth="1"/>
    <col min="13827" max="14080" width="9.140625" style="159"/>
    <col min="14081" max="14081" width="28.140625" style="159" customWidth="1"/>
    <col min="14082" max="14082" width="12" style="159" customWidth="1"/>
    <col min="14083" max="14336" width="9.140625" style="159"/>
    <col min="14337" max="14337" width="28.140625" style="159" customWidth="1"/>
    <col min="14338" max="14338" width="12" style="159" customWidth="1"/>
    <col min="14339" max="14592" width="9.140625" style="159"/>
    <col min="14593" max="14593" width="28.140625" style="159" customWidth="1"/>
    <col min="14594" max="14594" width="12" style="159" customWidth="1"/>
    <col min="14595" max="14848" width="9.140625" style="159"/>
    <col min="14849" max="14849" width="28.140625" style="159" customWidth="1"/>
    <col min="14850" max="14850" width="12" style="159" customWidth="1"/>
    <col min="14851" max="15104" width="9.140625" style="159"/>
    <col min="15105" max="15105" width="28.140625" style="159" customWidth="1"/>
    <col min="15106" max="15106" width="12" style="159" customWidth="1"/>
    <col min="15107" max="15360" width="9.140625" style="159"/>
    <col min="15361" max="15361" width="28.140625" style="159" customWidth="1"/>
    <col min="15362" max="15362" width="12" style="159" customWidth="1"/>
    <col min="15363" max="15616" width="9.140625" style="159"/>
    <col min="15617" max="15617" width="28.140625" style="159" customWidth="1"/>
    <col min="15618" max="15618" width="12" style="159" customWidth="1"/>
    <col min="15619" max="15872" width="9.140625" style="159"/>
    <col min="15873" max="15873" width="28.140625" style="159" customWidth="1"/>
    <col min="15874" max="15874" width="12" style="159" customWidth="1"/>
    <col min="15875" max="16128" width="9.140625" style="159"/>
    <col min="16129" max="16129" width="28.140625" style="159" customWidth="1"/>
    <col min="16130" max="16130" width="12" style="159" customWidth="1"/>
    <col min="16131" max="16384" width="9.140625" style="159"/>
  </cols>
  <sheetData>
    <row r="3" spans="1:2" x14ac:dyDescent="0.2">
      <c r="A3" s="532" t="s">
        <v>318</v>
      </c>
      <c r="B3" s="532" t="s">
        <v>319</v>
      </c>
    </row>
    <row r="4" spans="1:2" x14ac:dyDescent="0.2">
      <c r="A4" s="532" t="s">
        <v>320</v>
      </c>
      <c r="B4" s="534">
        <v>0</v>
      </c>
    </row>
    <row r="5" spans="1:2" x14ac:dyDescent="0.2">
      <c r="A5" s="532" t="s">
        <v>321</v>
      </c>
      <c r="B5" s="534">
        <v>0</v>
      </c>
    </row>
    <row r="6" spans="1:2" x14ac:dyDescent="0.2">
      <c r="A6" s="532" t="s">
        <v>322</v>
      </c>
      <c r="B6" s="534">
        <v>0</v>
      </c>
    </row>
    <row r="7" spans="1:2" x14ac:dyDescent="0.2">
      <c r="A7" s="532" t="s">
        <v>323</v>
      </c>
      <c r="B7" s="534">
        <v>0</v>
      </c>
    </row>
    <row r="8" spans="1:2" x14ac:dyDescent="0.2">
      <c r="A8" s="532" t="s">
        <v>324</v>
      </c>
      <c r="B8" s="534">
        <v>0</v>
      </c>
    </row>
    <row r="9" spans="1:2" x14ac:dyDescent="0.2">
      <c r="A9" s="532" t="s">
        <v>325</v>
      </c>
      <c r="B9" s="534">
        <v>0</v>
      </c>
    </row>
    <row r="10" spans="1:2" x14ac:dyDescent="0.2">
      <c r="A10" s="532" t="s">
        <v>326</v>
      </c>
      <c r="B10" s="534">
        <v>0</v>
      </c>
    </row>
    <row r="11" spans="1:2" x14ac:dyDescent="0.2">
      <c r="A11" s="532" t="s">
        <v>327</v>
      </c>
      <c r="B11" s="534">
        <v>0</v>
      </c>
    </row>
    <row r="12" spans="1:2" x14ac:dyDescent="0.2">
      <c r="A12" s="532" t="s">
        <v>328</v>
      </c>
      <c r="B12" s="534">
        <v>0</v>
      </c>
    </row>
    <row r="13" spans="1:2" x14ac:dyDescent="0.2">
      <c r="A13" s="532" t="s">
        <v>329</v>
      </c>
      <c r="B13" s="534">
        <v>0</v>
      </c>
    </row>
  </sheetData>
  <pageMargins left="0.7" right="0.7" top="0.75" bottom="0.75" header="0.3" footer="0.3"/>
  <pageSetup paperSize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zoomScale="60" zoomScaleNormal="60" zoomScaleSheetLayoutView="50" workbookViewId="0">
      <selection activeCell="Z30" sqref="Z30:Z31"/>
    </sheetView>
  </sheetViews>
  <sheetFormatPr defaultRowHeight="12.75" x14ac:dyDescent="0.2"/>
  <cols>
    <col min="1" max="1" width="12.85546875" style="4" customWidth="1"/>
    <col min="2" max="2" width="21.28515625" style="4" customWidth="1"/>
    <col min="3" max="9" width="10.7109375" style="4" customWidth="1"/>
    <col min="10" max="10" width="3" style="4" customWidth="1"/>
    <col min="11" max="11" width="12.85546875" style="4" customWidth="1"/>
    <col min="12" max="12" width="21.28515625" style="4" customWidth="1"/>
    <col min="13" max="19" width="10.7109375" style="4" customWidth="1"/>
    <col min="20" max="20" width="2.85546875" style="4" customWidth="1"/>
    <col min="21" max="21" width="13" style="4" customWidth="1"/>
    <col min="22" max="22" width="21.28515625" style="4" customWidth="1"/>
    <col min="23" max="29" width="10.7109375" style="4" customWidth="1"/>
    <col min="30" max="16384" width="9.140625" style="4"/>
  </cols>
  <sheetData>
    <row r="1" spans="1:25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3.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7.75" customHeight="1" x14ac:dyDescent="0.4">
      <c r="A6" s="538" t="s">
        <v>74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93" customFormat="1" ht="21.75" customHeight="1" thickBot="1" x14ac:dyDescent="0.4">
      <c r="B7" s="624"/>
      <c r="C7" s="624"/>
      <c r="D7" s="624"/>
      <c r="E7" s="624"/>
      <c r="F7" s="624"/>
      <c r="G7" s="624"/>
      <c r="H7" s="624"/>
      <c r="I7" s="94"/>
      <c r="J7" s="94"/>
      <c r="K7" s="94"/>
      <c r="L7" s="95"/>
      <c r="M7" s="95"/>
      <c r="N7" s="95"/>
      <c r="O7" s="95"/>
    </row>
    <row r="8" spans="1:256" s="97" customFormat="1" ht="23.25" customHeight="1" thickBot="1" x14ac:dyDescent="0.3">
      <c r="A8" s="625" t="s">
        <v>1</v>
      </c>
      <c r="B8" s="626"/>
      <c r="C8" s="626"/>
      <c r="D8" s="626"/>
      <c r="E8" s="626"/>
      <c r="F8" s="626"/>
      <c r="G8" s="626"/>
      <c r="H8" s="626"/>
      <c r="I8" s="627"/>
      <c r="J8" s="96"/>
      <c r="K8" s="625" t="s">
        <v>2</v>
      </c>
      <c r="L8" s="626"/>
      <c r="M8" s="626"/>
      <c r="N8" s="626"/>
      <c r="O8" s="626"/>
      <c r="P8" s="626"/>
      <c r="Q8" s="626"/>
      <c r="R8" s="626"/>
      <c r="S8" s="627"/>
      <c r="T8" s="96"/>
      <c r="U8" s="625" t="s">
        <v>3</v>
      </c>
      <c r="V8" s="626"/>
      <c r="W8" s="626"/>
      <c r="X8" s="626"/>
      <c r="Y8" s="626"/>
      <c r="Z8" s="626"/>
      <c r="AA8" s="626"/>
      <c r="AB8" s="626"/>
      <c r="AC8" s="627"/>
    </row>
    <row r="9" spans="1:256" ht="120" customHeight="1" thickBot="1" x14ac:dyDescent="0.4">
      <c r="A9" s="98"/>
      <c r="B9" s="99"/>
      <c r="C9" s="100"/>
      <c r="D9" s="100"/>
      <c r="E9" s="100"/>
      <c r="F9" s="100"/>
      <c r="G9" s="100"/>
      <c r="H9" s="15"/>
      <c r="I9" s="16"/>
      <c r="J9" s="100"/>
      <c r="K9" s="101"/>
      <c r="L9" s="102"/>
      <c r="M9" s="103"/>
      <c r="N9" s="103"/>
      <c r="O9" s="103"/>
      <c r="P9" s="103"/>
      <c r="Q9" s="103"/>
      <c r="R9" s="15"/>
      <c r="S9" s="16"/>
      <c r="T9" s="103"/>
      <c r="U9" s="104"/>
      <c r="V9" s="102"/>
      <c r="W9" s="103"/>
      <c r="X9" s="103"/>
      <c r="Y9" s="103"/>
      <c r="Z9" s="103"/>
      <c r="AA9" s="103"/>
      <c r="AB9" s="15"/>
      <c r="AC9" s="16"/>
    </row>
    <row r="10" spans="1:256" s="97" customFormat="1" ht="18" customHeight="1" x14ac:dyDescent="0.25">
      <c r="A10" s="105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106"/>
      <c r="K10" s="107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106"/>
      <c r="U10" s="107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97" customFormat="1" ht="18" customHeight="1" thickBot="1" x14ac:dyDescent="0.3">
      <c r="A11" s="105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106"/>
      <c r="K11" s="108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106"/>
      <c r="U11" s="108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09"/>
      <c r="B12" s="628" t="s">
        <v>12</v>
      </c>
      <c r="C12" s="629"/>
      <c r="D12" s="630"/>
      <c r="E12" s="631">
        <v>1</v>
      </c>
      <c r="F12" s="557">
        <v>12.38</v>
      </c>
      <c r="G12" s="589">
        <f>F12-F12*Скидки!$B$5</f>
        <v>12.38</v>
      </c>
      <c r="H12" s="633">
        <f>F12*E12</f>
        <v>12.38</v>
      </c>
      <c r="I12" s="559">
        <f>G12*E12</f>
        <v>12.38</v>
      </c>
      <c r="J12" s="110"/>
      <c r="K12" s="111"/>
      <c r="L12" s="628" t="s">
        <v>12</v>
      </c>
      <c r="M12" s="635"/>
      <c r="N12" s="636"/>
      <c r="O12" s="631">
        <v>1</v>
      </c>
      <c r="P12" s="557">
        <v>12.38</v>
      </c>
      <c r="Q12" s="589">
        <f>P12-P12*Скидки!$B$5</f>
        <v>12.38</v>
      </c>
      <c r="R12" s="633">
        <f>P12*O12</f>
        <v>12.38</v>
      </c>
      <c r="S12" s="559">
        <f>Q12*O12</f>
        <v>12.38</v>
      </c>
      <c r="T12" s="110"/>
      <c r="U12" s="111"/>
      <c r="V12" s="628" t="s">
        <v>12</v>
      </c>
      <c r="W12" s="635"/>
      <c r="X12" s="636"/>
      <c r="Y12" s="631">
        <v>1</v>
      </c>
      <c r="Z12" s="557">
        <v>12.38</v>
      </c>
      <c r="AA12" s="589">
        <f>Z12-Z12*Скидки!$B$5</f>
        <v>12.38</v>
      </c>
      <c r="AB12" s="633">
        <f>Z12*Y12</f>
        <v>12.38</v>
      </c>
      <c r="AC12" s="559">
        <f>AA12*Y12</f>
        <v>12.38</v>
      </c>
    </row>
    <row r="13" spans="1:256" ht="13.5" customHeight="1" thickBot="1" x14ac:dyDescent="0.25">
      <c r="A13" s="109"/>
      <c r="B13" s="637" t="s">
        <v>13</v>
      </c>
      <c r="C13" s="638"/>
      <c r="D13" s="639"/>
      <c r="E13" s="632"/>
      <c r="F13" s="558"/>
      <c r="G13" s="558"/>
      <c r="H13" s="634"/>
      <c r="I13" s="560"/>
      <c r="J13" s="110"/>
      <c r="K13" s="111"/>
      <c r="L13" s="637" t="s">
        <v>13</v>
      </c>
      <c r="M13" s="640"/>
      <c r="N13" s="641"/>
      <c r="O13" s="632"/>
      <c r="P13" s="558"/>
      <c r="Q13" s="558"/>
      <c r="R13" s="634"/>
      <c r="S13" s="560"/>
      <c r="T13" s="110"/>
      <c r="U13" s="111"/>
      <c r="V13" s="637" t="s">
        <v>13</v>
      </c>
      <c r="W13" s="640"/>
      <c r="X13" s="641"/>
      <c r="Y13" s="632"/>
      <c r="Z13" s="558"/>
      <c r="AA13" s="558"/>
      <c r="AB13" s="634"/>
      <c r="AC13" s="560"/>
    </row>
    <row r="14" spans="1:256" ht="13.5" customHeight="1" x14ac:dyDescent="0.2">
      <c r="A14" s="109"/>
      <c r="B14" s="112" t="s">
        <v>14</v>
      </c>
      <c r="C14" s="642" t="s">
        <v>15</v>
      </c>
      <c r="D14" s="643"/>
      <c r="E14" s="632">
        <v>1</v>
      </c>
      <c r="F14" s="558">
        <v>16.22</v>
      </c>
      <c r="G14" s="589">
        <f>F14-F14*Скидки!$B$5</f>
        <v>16.22</v>
      </c>
      <c r="H14" s="634">
        <f>F14*E14</f>
        <v>16.22</v>
      </c>
      <c r="I14" s="560">
        <f>G14*E14</f>
        <v>16.22</v>
      </c>
      <c r="J14" s="110"/>
      <c r="K14" s="111"/>
      <c r="L14" s="112" t="s">
        <v>16</v>
      </c>
      <c r="M14" s="642" t="s">
        <v>17</v>
      </c>
      <c r="N14" s="643"/>
      <c r="O14" s="632">
        <v>1</v>
      </c>
      <c r="P14" s="558">
        <v>18.920000000000002</v>
      </c>
      <c r="Q14" s="589">
        <f>P14-P14*Скидки!$B$5</f>
        <v>18.920000000000002</v>
      </c>
      <c r="R14" s="634">
        <f>P14*O14</f>
        <v>18.920000000000002</v>
      </c>
      <c r="S14" s="560">
        <f>Q14*O14</f>
        <v>18.920000000000002</v>
      </c>
      <c r="T14" s="110"/>
      <c r="U14" s="111"/>
      <c r="V14" s="112" t="s">
        <v>18</v>
      </c>
      <c r="W14" s="642" t="s">
        <v>19</v>
      </c>
      <c r="X14" s="643"/>
      <c r="Y14" s="632">
        <v>1</v>
      </c>
      <c r="Z14" s="558">
        <v>20.43</v>
      </c>
      <c r="AA14" s="589">
        <f>Z14-Z14*Скидки!$B$5</f>
        <v>20.43</v>
      </c>
      <c r="AB14" s="634">
        <f>Z14*Y14</f>
        <v>20.43</v>
      </c>
      <c r="AC14" s="560">
        <f>AA14*Y14</f>
        <v>20.43</v>
      </c>
    </row>
    <row r="15" spans="1:256" ht="13.5" customHeight="1" thickBot="1" x14ac:dyDescent="0.25">
      <c r="A15" s="109"/>
      <c r="B15" s="637" t="s">
        <v>20</v>
      </c>
      <c r="C15" s="638"/>
      <c r="D15" s="639"/>
      <c r="E15" s="632"/>
      <c r="F15" s="558"/>
      <c r="G15" s="558"/>
      <c r="H15" s="634"/>
      <c r="I15" s="560"/>
      <c r="J15" s="110"/>
      <c r="K15" s="111"/>
      <c r="L15" s="637" t="s">
        <v>21</v>
      </c>
      <c r="M15" s="640"/>
      <c r="N15" s="641"/>
      <c r="O15" s="632"/>
      <c r="P15" s="558"/>
      <c r="Q15" s="558"/>
      <c r="R15" s="634"/>
      <c r="S15" s="560"/>
      <c r="T15" s="110"/>
      <c r="U15" s="111"/>
      <c r="V15" s="637" t="s">
        <v>22</v>
      </c>
      <c r="W15" s="640"/>
      <c r="X15" s="641"/>
      <c r="Y15" s="632"/>
      <c r="Z15" s="558"/>
      <c r="AA15" s="558"/>
      <c r="AB15" s="634"/>
      <c r="AC15" s="560"/>
    </row>
    <row r="16" spans="1:256" ht="13.5" customHeight="1" x14ac:dyDescent="0.2">
      <c r="A16" s="109"/>
      <c r="B16" s="113" t="s">
        <v>75</v>
      </c>
      <c r="C16" s="642" t="s">
        <v>76</v>
      </c>
      <c r="D16" s="643"/>
      <c r="E16" s="632">
        <v>1</v>
      </c>
      <c r="F16" s="558">
        <v>21.59</v>
      </c>
      <c r="G16" s="589">
        <f>F16-F16*Скидки!$B$5</f>
        <v>21.59</v>
      </c>
      <c r="H16" s="634">
        <f>F16*E16</f>
        <v>21.59</v>
      </c>
      <c r="I16" s="560">
        <f>G16*E16</f>
        <v>21.59</v>
      </c>
      <c r="J16" s="110"/>
      <c r="K16" s="111"/>
      <c r="L16" s="113" t="s">
        <v>75</v>
      </c>
      <c r="M16" s="642" t="s">
        <v>76</v>
      </c>
      <c r="N16" s="643"/>
      <c r="O16" s="632">
        <v>1</v>
      </c>
      <c r="P16" s="558">
        <v>21.59</v>
      </c>
      <c r="Q16" s="589">
        <f>P16-P16*Скидки!$B$5</f>
        <v>21.59</v>
      </c>
      <c r="R16" s="634">
        <f>P16*O16</f>
        <v>21.59</v>
      </c>
      <c r="S16" s="560">
        <f>Q16*O16</f>
        <v>21.59</v>
      </c>
      <c r="T16" s="110"/>
      <c r="U16" s="111"/>
      <c r="V16" s="113" t="s">
        <v>75</v>
      </c>
      <c r="W16" s="642" t="s">
        <v>76</v>
      </c>
      <c r="X16" s="643"/>
      <c r="Y16" s="632">
        <v>1</v>
      </c>
      <c r="Z16" s="558">
        <v>21.59</v>
      </c>
      <c r="AA16" s="589">
        <f>Z16-Z16*Скидки!$B$5</f>
        <v>21.59</v>
      </c>
      <c r="AB16" s="634">
        <f>Z16*Y16</f>
        <v>21.59</v>
      </c>
      <c r="AC16" s="560">
        <f>AA16*Y16</f>
        <v>21.59</v>
      </c>
    </row>
    <row r="17" spans="1:29" ht="13.5" customHeight="1" thickBot="1" x14ac:dyDescent="0.25">
      <c r="A17" s="109"/>
      <c r="B17" s="637" t="s">
        <v>77</v>
      </c>
      <c r="C17" s="638"/>
      <c r="D17" s="639"/>
      <c r="E17" s="632"/>
      <c r="F17" s="558"/>
      <c r="G17" s="558"/>
      <c r="H17" s="634"/>
      <c r="I17" s="560"/>
      <c r="J17" s="110"/>
      <c r="K17" s="111"/>
      <c r="L17" s="637" t="s">
        <v>77</v>
      </c>
      <c r="M17" s="640"/>
      <c r="N17" s="641"/>
      <c r="O17" s="632"/>
      <c r="P17" s="558"/>
      <c r="Q17" s="558"/>
      <c r="R17" s="634"/>
      <c r="S17" s="560"/>
      <c r="T17" s="110"/>
      <c r="U17" s="111"/>
      <c r="V17" s="637" t="s">
        <v>77</v>
      </c>
      <c r="W17" s="640"/>
      <c r="X17" s="641"/>
      <c r="Y17" s="632"/>
      <c r="Z17" s="558"/>
      <c r="AA17" s="558"/>
      <c r="AB17" s="634"/>
      <c r="AC17" s="560"/>
    </row>
    <row r="18" spans="1:29" ht="13.5" customHeight="1" x14ac:dyDescent="0.2">
      <c r="A18" s="109"/>
      <c r="B18" s="647" t="s">
        <v>26</v>
      </c>
      <c r="C18" s="653"/>
      <c r="D18" s="654"/>
      <c r="E18" s="632">
        <v>1</v>
      </c>
      <c r="F18" s="558">
        <v>13.68</v>
      </c>
      <c r="G18" s="589">
        <f>F18-F18*Скидки!$B$5</f>
        <v>13.68</v>
      </c>
      <c r="H18" s="634">
        <f>F18*E18</f>
        <v>13.68</v>
      </c>
      <c r="I18" s="560">
        <f>G18*E18</f>
        <v>13.68</v>
      </c>
      <c r="J18" s="110"/>
      <c r="K18" s="111"/>
      <c r="L18" s="647" t="s">
        <v>26</v>
      </c>
      <c r="M18" s="642"/>
      <c r="N18" s="643"/>
      <c r="O18" s="632">
        <v>1</v>
      </c>
      <c r="P18" s="558">
        <v>13.68</v>
      </c>
      <c r="Q18" s="589">
        <f>P18-P18*Скидки!$B$5</f>
        <v>13.68</v>
      </c>
      <c r="R18" s="634">
        <f>P18*O18</f>
        <v>13.68</v>
      </c>
      <c r="S18" s="560">
        <f>Q18*O18</f>
        <v>13.68</v>
      </c>
      <c r="T18" s="110"/>
      <c r="U18" s="111"/>
      <c r="V18" s="647" t="s">
        <v>26</v>
      </c>
      <c r="W18" s="642"/>
      <c r="X18" s="643"/>
      <c r="Y18" s="632">
        <v>1</v>
      </c>
      <c r="Z18" s="558">
        <v>13.68</v>
      </c>
      <c r="AA18" s="589">
        <f>Z18-Z18*Скидки!$B$5</f>
        <v>13.68</v>
      </c>
      <c r="AB18" s="634">
        <f>Z18*Y18</f>
        <v>13.68</v>
      </c>
      <c r="AC18" s="560">
        <f>AA18*Y18</f>
        <v>13.68</v>
      </c>
    </row>
    <row r="19" spans="1:29" ht="13.5" customHeight="1" thickBot="1" x14ac:dyDescent="0.25">
      <c r="A19" s="109"/>
      <c r="B19" s="644" t="s">
        <v>78</v>
      </c>
      <c r="C19" s="645"/>
      <c r="D19" s="646"/>
      <c r="E19" s="632"/>
      <c r="F19" s="558"/>
      <c r="G19" s="558"/>
      <c r="H19" s="634"/>
      <c r="I19" s="560"/>
      <c r="J19" s="110"/>
      <c r="K19" s="111"/>
      <c r="L19" s="644" t="s">
        <v>78</v>
      </c>
      <c r="M19" s="645"/>
      <c r="N19" s="646"/>
      <c r="O19" s="632"/>
      <c r="P19" s="558"/>
      <c r="Q19" s="558"/>
      <c r="R19" s="634"/>
      <c r="S19" s="560"/>
      <c r="T19" s="110"/>
      <c r="U19" s="111"/>
      <c r="V19" s="644" t="s">
        <v>78</v>
      </c>
      <c r="W19" s="645"/>
      <c r="X19" s="646"/>
      <c r="Y19" s="632"/>
      <c r="Z19" s="558"/>
      <c r="AA19" s="558"/>
      <c r="AB19" s="634"/>
      <c r="AC19" s="560"/>
    </row>
    <row r="20" spans="1:29" ht="13.5" customHeight="1" x14ac:dyDescent="0.2">
      <c r="A20" s="109"/>
      <c r="B20" s="112" t="s">
        <v>28</v>
      </c>
      <c r="C20" s="642" t="s">
        <v>29</v>
      </c>
      <c r="D20" s="643"/>
      <c r="E20" s="632">
        <v>1</v>
      </c>
      <c r="F20" s="558">
        <v>7.62</v>
      </c>
      <c r="G20" s="589">
        <f>F20-F20*Скидки!$B$5</f>
        <v>7.62</v>
      </c>
      <c r="H20" s="634">
        <f>F20*E20</f>
        <v>7.62</v>
      </c>
      <c r="I20" s="560">
        <f>G20*E20</f>
        <v>7.62</v>
      </c>
      <c r="J20" s="110"/>
      <c r="K20" s="111"/>
      <c r="L20" s="112" t="s">
        <v>28</v>
      </c>
      <c r="M20" s="642" t="s">
        <v>29</v>
      </c>
      <c r="N20" s="643"/>
      <c r="O20" s="632">
        <v>1</v>
      </c>
      <c r="P20" s="558">
        <v>7.62</v>
      </c>
      <c r="Q20" s="589">
        <f>P20-P20*Скидки!$B$5</f>
        <v>7.62</v>
      </c>
      <c r="R20" s="634">
        <f>P20*O20</f>
        <v>7.62</v>
      </c>
      <c r="S20" s="560">
        <f>Q20*O20</f>
        <v>7.62</v>
      </c>
      <c r="T20" s="110"/>
      <c r="U20" s="111"/>
      <c r="V20" s="112" t="s">
        <v>28</v>
      </c>
      <c r="W20" s="642" t="s">
        <v>29</v>
      </c>
      <c r="X20" s="643"/>
      <c r="Y20" s="632">
        <v>1</v>
      </c>
      <c r="Z20" s="558">
        <v>7.62</v>
      </c>
      <c r="AA20" s="589">
        <f>Z20-Z20*Скидки!$B$5</f>
        <v>7.62</v>
      </c>
      <c r="AB20" s="634">
        <f>Z20*Y20</f>
        <v>7.62</v>
      </c>
      <c r="AC20" s="560">
        <f>AA20*Y20</f>
        <v>7.62</v>
      </c>
    </row>
    <row r="21" spans="1:29" ht="13.5" customHeight="1" thickBot="1" x14ac:dyDescent="0.25">
      <c r="A21" s="109"/>
      <c r="B21" s="650" t="s">
        <v>30</v>
      </c>
      <c r="C21" s="651"/>
      <c r="D21" s="652"/>
      <c r="E21" s="648"/>
      <c r="F21" s="572"/>
      <c r="G21" s="558"/>
      <c r="H21" s="649"/>
      <c r="I21" s="573"/>
      <c r="J21" s="110"/>
      <c r="K21" s="111"/>
      <c r="L21" s="650" t="s">
        <v>30</v>
      </c>
      <c r="M21" s="651"/>
      <c r="N21" s="652"/>
      <c r="O21" s="648"/>
      <c r="P21" s="572"/>
      <c r="Q21" s="558"/>
      <c r="R21" s="649"/>
      <c r="S21" s="573"/>
      <c r="T21" s="110"/>
      <c r="U21" s="111"/>
      <c r="V21" s="650" t="s">
        <v>30</v>
      </c>
      <c r="W21" s="651"/>
      <c r="X21" s="652"/>
      <c r="Y21" s="648"/>
      <c r="Z21" s="572"/>
      <c r="AA21" s="558"/>
      <c r="AB21" s="649"/>
      <c r="AC21" s="573"/>
    </row>
    <row r="22" spans="1:29" ht="24" customHeight="1" thickBot="1" x14ac:dyDescent="0.35">
      <c r="A22" s="655" t="s">
        <v>31</v>
      </c>
      <c r="B22" s="656"/>
      <c r="C22" s="656"/>
      <c r="D22" s="656"/>
      <c r="E22" s="656"/>
      <c r="F22" s="114"/>
      <c r="G22" s="114"/>
      <c r="H22" s="115">
        <f>SUM(H12:H21)</f>
        <v>71.489999999999995</v>
      </c>
      <c r="I22" s="115">
        <f>SUM(I12:I21)</f>
        <v>71.489999999999995</v>
      </c>
      <c r="J22" s="116"/>
      <c r="K22" s="657" t="s">
        <v>31</v>
      </c>
      <c r="L22" s="659"/>
      <c r="M22" s="659"/>
      <c r="N22" s="659"/>
      <c r="O22" s="659"/>
      <c r="P22" s="114"/>
      <c r="Q22" s="114"/>
      <c r="R22" s="115">
        <f>SUM(R12:R21)</f>
        <v>74.19</v>
      </c>
      <c r="S22" s="115">
        <f>SUM(S12:S21)</f>
        <v>74.19</v>
      </c>
      <c r="T22" s="116"/>
      <c r="U22" s="655" t="s">
        <v>31</v>
      </c>
      <c r="V22" s="656"/>
      <c r="W22" s="656"/>
      <c r="X22" s="656"/>
      <c r="Y22" s="656"/>
      <c r="Z22" s="114"/>
      <c r="AA22" s="114"/>
      <c r="AB22" s="115">
        <f>SUM(AB12:AB21)</f>
        <v>75.700000000000017</v>
      </c>
      <c r="AC22" s="115">
        <f>SUM(AC12:AC21)</f>
        <v>75.700000000000017</v>
      </c>
    </row>
    <row r="23" spans="1:29" ht="17.25" customHeight="1" thickBot="1" x14ac:dyDescent="0.3">
      <c r="A23" s="657"/>
      <c r="B23" s="658"/>
      <c r="C23" s="658"/>
      <c r="D23" s="658"/>
      <c r="E23" s="658"/>
      <c r="F23" s="114"/>
      <c r="G23" s="32"/>
      <c r="H23" s="32"/>
      <c r="I23" s="35"/>
      <c r="J23" s="117"/>
      <c r="K23" s="657"/>
      <c r="L23" s="659"/>
      <c r="M23" s="659"/>
      <c r="N23" s="659"/>
      <c r="O23" s="659"/>
      <c r="P23" s="32"/>
      <c r="Q23" s="32"/>
      <c r="R23" s="32"/>
      <c r="S23" s="35"/>
      <c r="T23" s="117"/>
      <c r="U23" s="657"/>
      <c r="V23" s="658"/>
      <c r="W23" s="658"/>
      <c r="X23" s="658"/>
      <c r="Y23" s="658"/>
      <c r="Z23" s="32"/>
      <c r="AA23" s="32"/>
      <c r="AB23" s="32"/>
      <c r="AC23" s="35"/>
    </row>
    <row r="24" spans="1:29" ht="17.25" customHeight="1" x14ac:dyDescent="0.2">
      <c r="A24" s="660" t="s">
        <v>32</v>
      </c>
      <c r="B24" s="118" t="s">
        <v>33</v>
      </c>
      <c r="C24" s="662" t="s">
        <v>34</v>
      </c>
      <c r="D24" s="663"/>
      <c r="E24" s="664">
        <v>1</v>
      </c>
      <c r="F24" s="589">
        <v>10.15</v>
      </c>
      <c r="G24" s="589">
        <f>F24-F24*Скидки!$B$5</f>
        <v>10.15</v>
      </c>
      <c r="H24" s="665">
        <f>E24*F24</f>
        <v>10.15</v>
      </c>
      <c r="I24" s="589">
        <f>G24*E24</f>
        <v>10.15</v>
      </c>
      <c r="J24" s="110"/>
      <c r="K24" s="660" t="s">
        <v>32</v>
      </c>
      <c r="L24" s="118" t="s">
        <v>33</v>
      </c>
      <c r="M24" s="662" t="s">
        <v>34</v>
      </c>
      <c r="N24" s="663"/>
      <c r="O24" s="664">
        <v>1</v>
      </c>
      <c r="P24" s="589">
        <v>10.15</v>
      </c>
      <c r="Q24" s="589">
        <f>P24-P24*Скидки!$B$5</f>
        <v>10.15</v>
      </c>
      <c r="R24" s="665">
        <f>O24*P24</f>
        <v>10.15</v>
      </c>
      <c r="S24" s="589">
        <f>Q24*O24</f>
        <v>10.15</v>
      </c>
      <c r="T24" s="110"/>
      <c r="U24" s="660" t="s">
        <v>32</v>
      </c>
      <c r="V24" s="118" t="s">
        <v>33</v>
      </c>
      <c r="W24" s="662" t="s">
        <v>34</v>
      </c>
      <c r="X24" s="663"/>
      <c r="Y24" s="664">
        <v>1</v>
      </c>
      <c r="Z24" s="589">
        <v>10.15</v>
      </c>
      <c r="AA24" s="589">
        <f>Z24-Z24*Скидки!$B$5</f>
        <v>10.15</v>
      </c>
      <c r="AB24" s="665">
        <f>Y24*Z24</f>
        <v>10.15</v>
      </c>
      <c r="AC24" s="589">
        <f>AA24*Y24</f>
        <v>10.15</v>
      </c>
    </row>
    <row r="25" spans="1:29" ht="17.25" customHeight="1" thickBot="1" x14ac:dyDescent="0.25">
      <c r="A25" s="661"/>
      <c r="B25" s="644" t="s">
        <v>35</v>
      </c>
      <c r="C25" s="666"/>
      <c r="D25" s="667"/>
      <c r="E25" s="632"/>
      <c r="F25" s="558"/>
      <c r="G25" s="558"/>
      <c r="H25" s="634"/>
      <c r="I25" s="558"/>
      <c r="J25" s="110"/>
      <c r="K25" s="661"/>
      <c r="L25" s="644" t="s">
        <v>35</v>
      </c>
      <c r="M25" s="645"/>
      <c r="N25" s="646"/>
      <c r="O25" s="632"/>
      <c r="P25" s="558"/>
      <c r="Q25" s="558"/>
      <c r="R25" s="634"/>
      <c r="S25" s="558"/>
      <c r="T25" s="110"/>
      <c r="U25" s="661"/>
      <c r="V25" s="637" t="s">
        <v>35</v>
      </c>
      <c r="W25" s="638"/>
      <c r="X25" s="639"/>
      <c r="Y25" s="631"/>
      <c r="Z25" s="558"/>
      <c r="AA25" s="558"/>
      <c r="AB25" s="634"/>
      <c r="AC25" s="558"/>
    </row>
    <row r="26" spans="1:29" ht="17.25" customHeight="1" x14ac:dyDescent="0.2">
      <c r="A26" s="661" t="s">
        <v>36</v>
      </c>
      <c r="B26" s="113" t="s">
        <v>37</v>
      </c>
      <c r="C26" s="642" t="s">
        <v>38</v>
      </c>
      <c r="D26" s="643"/>
      <c r="E26" s="632" t="s">
        <v>39</v>
      </c>
      <c r="F26" s="558">
        <v>13.77</v>
      </c>
      <c r="G26" s="589">
        <f>F26-F26*Скидки!$B$5</f>
        <v>13.77</v>
      </c>
      <c r="H26" s="634">
        <f>E26*F26</f>
        <v>13.77</v>
      </c>
      <c r="I26" s="558">
        <f>G26*E26</f>
        <v>13.77</v>
      </c>
      <c r="J26" s="110"/>
      <c r="K26" s="661" t="s">
        <v>36</v>
      </c>
      <c r="L26" s="113" t="s">
        <v>37</v>
      </c>
      <c r="M26" s="642" t="s">
        <v>38</v>
      </c>
      <c r="N26" s="643"/>
      <c r="O26" s="632" t="s">
        <v>39</v>
      </c>
      <c r="P26" s="558">
        <v>13.77</v>
      </c>
      <c r="Q26" s="589">
        <f>P26-P26*Скидки!$B$5</f>
        <v>13.77</v>
      </c>
      <c r="R26" s="634">
        <f>O26*P26</f>
        <v>13.77</v>
      </c>
      <c r="S26" s="558">
        <f>Q26*O26</f>
        <v>13.77</v>
      </c>
      <c r="T26" s="110"/>
      <c r="U26" s="661" t="s">
        <v>36</v>
      </c>
      <c r="V26" s="113" t="s">
        <v>37</v>
      </c>
      <c r="W26" s="642" t="s">
        <v>38</v>
      </c>
      <c r="X26" s="643"/>
      <c r="Y26" s="632" t="s">
        <v>39</v>
      </c>
      <c r="Z26" s="558">
        <v>13.77</v>
      </c>
      <c r="AA26" s="589">
        <f>Z26-Z26*Скидки!$B$5</f>
        <v>13.77</v>
      </c>
      <c r="AB26" s="634">
        <f>Y26*Z26</f>
        <v>13.77</v>
      </c>
      <c r="AC26" s="558">
        <f>AA26*Y26</f>
        <v>13.77</v>
      </c>
    </row>
    <row r="27" spans="1:29" ht="17.25" customHeight="1" thickBot="1" x14ac:dyDescent="0.25">
      <c r="A27" s="668"/>
      <c r="B27" s="669" t="s">
        <v>40</v>
      </c>
      <c r="C27" s="670"/>
      <c r="D27" s="671"/>
      <c r="E27" s="648"/>
      <c r="F27" s="572"/>
      <c r="G27" s="558"/>
      <c r="H27" s="649"/>
      <c r="I27" s="572"/>
      <c r="J27" s="110"/>
      <c r="K27" s="668"/>
      <c r="L27" s="669" t="s">
        <v>40</v>
      </c>
      <c r="M27" s="672"/>
      <c r="N27" s="673"/>
      <c r="O27" s="648"/>
      <c r="P27" s="572"/>
      <c r="Q27" s="558"/>
      <c r="R27" s="649"/>
      <c r="S27" s="572"/>
      <c r="T27" s="110"/>
      <c r="U27" s="661"/>
      <c r="V27" s="637" t="s">
        <v>40</v>
      </c>
      <c r="W27" s="638"/>
      <c r="X27" s="639"/>
      <c r="Y27" s="632"/>
      <c r="Z27" s="572"/>
      <c r="AA27" s="558"/>
      <c r="AB27" s="649"/>
      <c r="AC27" s="572"/>
    </row>
    <row r="28" spans="1:29" ht="17.25" customHeight="1" x14ac:dyDescent="0.2">
      <c r="A28" s="109"/>
      <c r="B28" s="119"/>
      <c r="C28" s="119"/>
      <c r="D28" s="120"/>
      <c r="E28" s="121"/>
      <c r="F28" s="110"/>
      <c r="G28" s="28"/>
      <c r="H28" s="28"/>
      <c r="I28" s="41"/>
      <c r="J28" s="110"/>
      <c r="K28" s="111"/>
      <c r="L28" s="119"/>
      <c r="M28" s="119"/>
      <c r="N28" s="120"/>
      <c r="O28" s="121"/>
      <c r="P28" s="110"/>
      <c r="Q28" s="28"/>
      <c r="R28" s="28"/>
      <c r="S28" s="41"/>
      <c r="T28" s="110"/>
      <c r="U28" s="661" t="s">
        <v>41</v>
      </c>
      <c r="V28" s="113" t="s">
        <v>79</v>
      </c>
      <c r="W28" s="642" t="s">
        <v>80</v>
      </c>
      <c r="X28" s="643"/>
      <c r="Y28" s="632" t="s">
        <v>39</v>
      </c>
      <c r="Z28" s="558">
        <v>12.98</v>
      </c>
      <c r="AA28" s="589">
        <f>Z28-Z28*Скидки!$B$5</f>
        <v>12.98</v>
      </c>
      <c r="AB28" s="665">
        <f>Y28*Z28</f>
        <v>12.98</v>
      </c>
      <c r="AC28" s="589">
        <f>AA28*Y28</f>
        <v>12.98</v>
      </c>
    </row>
    <row r="29" spans="1:29" ht="17.25" customHeight="1" thickBot="1" x14ac:dyDescent="0.25">
      <c r="A29" s="109"/>
      <c r="B29" s="119"/>
      <c r="C29" s="119"/>
      <c r="D29" s="120"/>
      <c r="E29" s="121"/>
      <c r="F29" s="110"/>
      <c r="G29" s="28"/>
      <c r="H29" s="28"/>
      <c r="I29" s="41"/>
      <c r="J29" s="110"/>
      <c r="K29" s="111"/>
      <c r="L29" s="119"/>
      <c r="M29" s="119"/>
      <c r="N29" s="120"/>
      <c r="O29" s="121"/>
      <c r="P29" s="110"/>
      <c r="Q29" s="28"/>
      <c r="R29" s="28"/>
      <c r="S29" s="41"/>
      <c r="T29" s="110"/>
      <c r="U29" s="661"/>
      <c r="V29" s="637" t="s">
        <v>81</v>
      </c>
      <c r="W29" s="638"/>
      <c r="X29" s="639"/>
      <c r="Y29" s="632"/>
      <c r="Z29" s="558"/>
      <c r="AA29" s="558"/>
      <c r="AB29" s="634"/>
      <c r="AC29" s="558"/>
    </row>
    <row r="30" spans="1:29" ht="17.25" customHeight="1" x14ac:dyDescent="0.2">
      <c r="A30" s="109"/>
      <c r="B30" s="119"/>
      <c r="C30" s="119"/>
      <c r="D30" s="120"/>
      <c r="E30" s="121"/>
      <c r="F30" s="110"/>
      <c r="G30" s="28"/>
      <c r="H30" s="28"/>
      <c r="I30" s="41"/>
      <c r="J30" s="110"/>
      <c r="K30" s="111"/>
      <c r="L30" s="119"/>
      <c r="M30" s="119"/>
      <c r="N30" s="120"/>
      <c r="O30" s="121"/>
      <c r="P30" s="110"/>
      <c r="Q30" s="28"/>
      <c r="R30" s="28"/>
      <c r="S30" s="41"/>
      <c r="T30" s="110"/>
      <c r="U30" s="661" t="s">
        <v>43</v>
      </c>
      <c r="V30" s="113" t="s">
        <v>82</v>
      </c>
      <c r="W30" s="642" t="s">
        <v>83</v>
      </c>
      <c r="X30" s="643"/>
      <c r="Y30" s="632">
        <v>1</v>
      </c>
      <c r="Z30" s="558">
        <v>8.09</v>
      </c>
      <c r="AA30" s="589">
        <f>Z30-Z30*Скидки!$B$5</f>
        <v>8.09</v>
      </c>
      <c r="AB30" s="634">
        <f>Y30*Z30</f>
        <v>8.09</v>
      </c>
      <c r="AC30" s="558">
        <f>AA30*Y30</f>
        <v>8.09</v>
      </c>
    </row>
    <row r="31" spans="1:29" ht="17.25" customHeight="1" thickBot="1" x14ac:dyDescent="0.25">
      <c r="A31" s="109"/>
      <c r="B31" s="119"/>
      <c r="C31" s="119"/>
      <c r="D31" s="120"/>
      <c r="E31" s="121"/>
      <c r="F31" s="110"/>
      <c r="G31" s="28"/>
      <c r="H31" s="28"/>
      <c r="I31" s="41"/>
      <c r="J31" s="110"/>
      <c r="K31" s="111"/>
      <c r="L31" s="119"/>
      <c r="M31" s="119"/>
      <c r="N31" s="120"/>
      <c r="O31" s="121"/>
      <c r="P31" s="110"/>
      <c r="Q31" s="28"/>
      <c r="R31" s="28"/>
      <c r="S31" s="41"/>
      <c r="T31" s="110"/>
      <c r="U31" s="668"/>
      <c r="V31" s="650" t="s">
        <v>84</v>
      </c>
      <c r="W31" s="680"/>
      <c r="X31" s="681"/>
      <c r="Y31" s="648"/>
      <c r="Z31" s="572"/>
      <c r="AA31" s="558"/>
      <c r="AB31" s="649"/>
      <c r="AC31" s="572"/>
    </row>
    <row r="32" spans="1:29" ht="9" customHeight="1" x14ac:dyDescent="0.2">
      <c r="A32" s="109"/>
      <c r="B32" s="119"/>
      <c r="C32" s="119"/>
      <c r="D32" s="120"/>
      <c r="E32" s="121"/>
      <c r="F32" s="110"/>
      <c r="G32" s="28"/>
      <c r="H32" s="28"/>
      <c r="I32" s="41"/>
      <c r="J32" s="110"/>
      <c r="K32" s="111"/>
      <c r="L32" s="119"/>
      <c r="M32" s="119"/>
      <c r="N32" s="120"/>
      <c r="O32" s="121"/>
      <c r="P32" s="110"/>
      <c r="Q32" s="28"/>
      <c r="R32" s="28"/>
      <c r="S32" s="41"/>
      <c r="T32" s="110"/>
      <c r="U32" s="122"/>
      <c r="V32" s="119"/>
      <c r="W32" s="119"/>
      <c r="X32" s="119"/>
      <c r="Y32" s="121"/>
      <c r="Z32" s="110"/>
      <c r="AA32" s="28"/>
      <c r="AB32" s="28"/>
      <c r="AC32" s="41"/>
    </row>
    <row r="33" spans="1:29" ht="21.75" customHeight="1" thickBot="1" x14ac:dyDescent="0.25">
      <c r="A33" s="657" t="s">
        <v>44</v>
      </c>
      <c r="B33" s="658"/>
      <c r="C33" s="658"/>
      <c r="D33" s="658"/>
      <c r="E33" s="658"/>
      <c r="F33" s="114"/>
      <c r="G33" s="32"/>
      <c r="H33" s="32"/>
      <c r="I33" s="48"/>
      <c r="J33" s="110"/>
      <c r="K33" s="674" t="s">
        <v>44</v>
      </c>
      <c r="L33" s="675"/>
      <c r="M33" s="675"/>
      <c r="N33" s="675"/>
      <c r="O33" s="675"/>
      <c r="P33" s="123"/>
      <c r="Q33" s="32"/>
      <c r="R33" s="32"/>
      <c r="S33" s="48"/>
      <c r="T33" s="110"/>
      <c r="U33" s="657" t="s">
        <v>44</v>
      </c>
      <c r="V33" s="659"/>
      <c r="W33" s="659"/>
      <c r="X33" s="659"/>
      <c r="Y33" s="659"/>
      <c r="Z33" s="110"/>
      <c r="AA33" s="32"/>
      <c r="AB33" s="32"/>
      <c r="AC33" s="48"/>
    </row>
    <row r="34" spans="1:29" s="128" customFormat="1" ht="17.25" customHeight="1" thickBot="1" x14ac:dyDescent="0.3">
      <c r="A34" s="676" t="s">
        <v>45</v>
      </c>
      <c r="B34" s="677"/>
      <c r="C34" s="124" t="s">
        <v>46</v>
      </c>
      <c r="D34" s="125" t="s">
        <v>47</v>
      </c>
      <c r="E34" s="125" t="s">
        <v>48</v>
      </c>
      <c r="F34" s="125" t="s">
        <v>49</v>
      </c>
      <c r="G34" s="126"/>
      <c r="H34" s="53" t="s">
        <v>50</v>
      </c>
      <c r="I34" s="54" t="s">
        <v>51</v>
      </c>
      <c r="J34" s="127"/>
      <c r="K34" s="676" t="s">
        <v>45</v>
      </c>
      <c r="L34" s="678"/>
      <c r="M34" s="124" t="s">
        <v>46</v>
      </c>
      <c r="N34" s="125" t="s">
        <v>47</v>
      </c>
      <c r="O34" s="125" t="s">
        <v>48</v>
      </c>
      <c r="P34" s="125" t="s">
        <v>49</v>
      </c>
      <c r="Q34" s="126"/>
      <c r="R34" s="53" t="s">
        <v>50</v>
      </c>
      <c r="S34" s="54" t="s">
        <v>51</v>
      </c>
      <c r="T34" s="127"/>
      <c r="U34" s="676" t="s">
        <v>45</v>
      </c>
      <c r="V34" s="679"/>
      <c r="W34" s="679"/>
      <c r="X34" s="677"/>
      <c r="Y34" s="124" t="s">
        <v>46</v>
      </c>
      <c r="Z34" s="125" t="s">
        <v>48</v>
      </c>
      <c r="AA34" s="126"/>
      <c r="AB34" s="53" t="s">
        <v>50</v>
      </c>
      <c r="AC34" s="54" t="s">
        <v>51</v>
      </c>
    </row>
    <row r="35" spans="1:29" ht="17.25" customHeight="1" x14ac:dyDescent="0.25">
      <c r="A35" s="686" t="s">
        <v>52</v>
      </c>
      <c r="B35" s="687"/>
      <c r="C35" s="129">
        <v>400</v>
      </c>
      <c r="D35" s="688" t="s">
        <v>53</v>
      </c>
      <c r="E35" s="130" t="s">
        <v>54</v>
      </c>
      <c r="F35" s="130" t="s">
        <v>54</v>
      </c>
      <c r="G35" s="131"/>
      <c r="H35" s="60">
        <v>1.1399999999999999</v>
      </c>
      <c r="I35" s="61">
        <f>H35-H35*Скидки!$B$5</f>
        <v>1.1399999999999999</v>
      </c>
      <c r="J35" s="132"/>
      <c r="K35" s="686" t="s">
        <v>52</v>
      </c>
      <c r="L35" s="691"/>
      <c r="M35" s="129">
        <v>400</v>
      </c>
      <c r="N35" s="688" t="s">
        <v>53</v>
      </c>
      <c r="O35" s="130" t="s">
        <v>54</v>
      </c>
      <c r="P35" s="130" t="s">
        <v>54</v>
      </c>
      <c r="Q35" s="131"/>
      <c r="R35" s="60">
        <v>1.1399999999999999</v>
      </c>
      <c r="S35" s="61">
        <f>R35-R35*Скидки!$B$5</f>
        <v>1.1399999999999999</v>
      </c>
      <c r="T35" s="132"/>
      <c r="U35" s="686" t="s">
        <v>52</v>
      </c>
      <c r="V35" s="692"/>
      <c r="W35" s="692"/>
      <c r="X35" s="687"/>
      <c r="Y35" s="129">
        <v>400</v>
      </c>
      <c r="Z35" s="130" t="s">
        <v>54</v>
      </c>
      <c r="AA35" s="131"/>
      <c r="AB35" s="60">
        <v>1.1399999999999999</v>
      </c>
      <c r="AC35" s="61">
        <f>AB35-AB35*Скидки!$B$5</f>
        <v>1.1399999999999999</v>
      </c>
    </row>
    <row r="36" spans="1:29" ht="17.25" customHeight="1" x14ac:dyDescent="0.25">
      <c r="A36" s="682" t="s">
        <v>55</v>
      </c>
      <c r="B36" s="684"/>
      <c r="C36" s="133">
        <v>600</v>
      </c>
      <c r="D36" s="689"/>
      <c r="E36" s="134" t="s">
        <v>54</v>
      </c>
      <c r="F36" s="134" t="s">
        <v>54</v>
      </c>
      <c r="G36" s="135"/>
      <c r="H36" s="68">
        <v>1.6145844</v>
      </c>
      <c r="I36" s="61">
        <f>H36-H36*Скидки!$B$5</f>
        <v>1.6145844</v>
      </c>
      <c r="J36" s="132"/>
      <c r="K36" s="682" t="s">
        <v>55</v>
      </c>
      <c r="L36" s="685"/>
      <c r="M36" s="133">
        <v>600</v>
      </c>
      <c r="N36" s="689"/>
      <c r="O36" s="134" t="s">
        <v>54</v>
      </c>
      <c r="P36" s="134" t="s">
        <v>54</v>
      </c>
      <c r="Q36" s="135"/>
      <c r="R36" s="68">
        <v>1.6145844</v>
      </c>
      <c r="S36" s="61">
        <f>R36-R36*Скидки!$B$5</f>
        <v>1.6145844</v>
      </c>
      <c r="T36" s="132"/>
      <c r="U36" s="682" t="s">
        <v>55</v>
      </c>
      <c r="V36" s="683"/>
      <c r="W36" s="683"/>
      <c r="X36" s="684"/>
      <c r="Y36" s="133">
        <v>600</v>
      </c>
      <c r="Z36" s="134" t="s">
        <v>54</v>
      </c>
      <c r="AA36" s="135"/>
      <c r="AB36" s="68">
        <v>1.6145844</v>
      </c>
      <c r="AC36" s="61">
        <f>AB36-AB36*Скидки!$B$5</f>
        <v>1.6145844</v>
      </c>
    </row>
    <row r="37" spans="1:29" ht="17.25" customHeight="1" x14ac:dyDescent="0.25">
      <c r="A37" s="682" t="s">
        <v>56</v>
      </c>
      <c r="B37" s="684"/>
      <c r="C37" s="133">
        <v>800</v>
      </c>
      <c r="D37" s="689"/>
      <c r="E37" s="134" t="s">
        <v>54</v>
      </c>
      <c r="F37" s="134" t="s">
        <v>54</v>
      </c>
      <c r="G37" s="135"/>
      <c r="H37" s="68">
        <v>2.1858988799999999</v>
      </c>
      <c r="I37" s="61">
        <f>H37-H37*Скидки!$B$5</f>
        <v>2.1858988799999999</v>
      </c>
      <c r="J37" s="132"/>
      <c r="K37" s="682" t="s">
        <v>56</v>
      </c>
      <c r="L37" s="685"/>
      <c r="M37" s="133">
        <v>800</v>
      </c>
      <c r="N37" s="689"/>
      <c r="O37" s="134" t="s">
        <v>54</v>
      </c>
      <c r="P37" s="134" t="s">
        <v>54</v>
      </c>
      <c r="Q37" s="135"/>
      <c r="R37" s="68">
        <v>2.1858988799999999</v>
      </c>
      <c r="S37" s="61">
        <f>R37-R37*Скидки!$B$5</f>
        <v>2.1858988799999999</v>
      </c>
      <c r="T37" s="132"/>
      <c r="U37" s="682" t="s">
        <v>56</v>
      </c>
      <c r="V37" s="683"/>
      <c r="W37" s="683"/>
      <c r="X37" s="684"/>
      <c r="Y37" s="133">
        <v>800</v>
      </c>
      <c r="Z37" s="134" t="s">
        <v>54</v>
      </c>
      <c r="AA37" s="135"/>
      <c r="AB37" s="68">
        <v>2.1858988799999999</v>
      </c>
      <c r="AC37" s="61">
        <f>AB37-AB37*Скидки!$B$5</f>
        <v>2.1858988799999999</v>
      </c>
    </row>
    <row r="38" spans="1:29" ht="17.25" customHeight="1" x14ac:dyDescent="0.25">
      <c r="A38" s="682" t="s">
        <v>57</v>
      </c>
      <c r="B38" s="684"/>
      <c r="C38" s="133">
        <v>1000</v>
      </c>
      <c r="D38" s="689"/>
      <c r="E38" s="134" t="s">
        <v>54</v>
      </c>
      <c r="F38" s="134" t="s">
        <v>54</v>
      </c>
      <c r="G38" s="135"/>
      <c r="H38" s="68">
        <v>2.63</v>
      </c>
      <c r="I38" s="61">
        <f>H38-H38*Скидки!$B$5</f>
        <v>2.63</v>
      </c>
      <c r="J38" s="132"/>
      <c r="K38" s="682" t="s">
        <v>57</v>
      </c>
      <c r="L38" s="685"/>
      <c r="M38" s="133">
        <v>1000</v>
      </c>
      <c r="N38" s="689"/>
      <c r="O38" s="134" t="s">
        <v>54</v>
      </c>
      <c r="P38" s="134" t="s">
        <v>54</v>
      </c>
      <c r="Q38" s="135"/>
      <c r="R38" s="68">
        <v>2.63</v>
      </c>
      <c r="S38" s="61">
        <f>R38-R38*Скидки!$B$5</f>
        <v>2.63</v>
      </c>
      <c r="T38" s="132"/>
      <c r="U38" s="682" t="s">
        <v>57</v>
      </c>
      <c r="V38" s="683"/>
      <c r="W38" s="683"/>
      <c r="X38" s="684"/>
      <c r="Y38" s="133">
        <v>1000</v>
      </c>
      <c r="Z38" s="134" t="s">
        <v>54</v>
      </c>
      <c r="AA38" s="135"/>
      <c r="AB38" s="68">
        <v>2.63</v>
      </c>
      <c r="AC38" s="61">
        <f>AB38-AB38*Скидки!$B$5</f>
        <v>2.63</v>
      </c>
    </row>
    <row r="39" spans="1:29" ht="17.25" customHeight="1" x14ac:dyDescent="0.25">
      <c r="A39" s="682" t="s">
        <v>58</v>
      </c>
      <c r="B39" s="684"/>
      <c r="C39" s="133">
        <v>1000</v>
      </c>
      <c r="D39" s="689"/>
      <c r="E39" s="136">
        <v>600</v>
      </c>
      <c r="F39" s="134" t="s">
        <v>54</v>
      </c>
      <c r="G39" s="135"/>
      <c r="H39" s="68">
        <v>4.24</v>
      </c>
      <c r="I39" s="61">
        <f>H39-H39*Скидки!$B$5</f>
        <v>4.24</v>
      </c>
      <c r="J39" s="132"/>
      <c r="K39" s="682" t="s">
        <v>58</v>
      </c>
      <c r="L39" s="685"/>
      <c r="M39" s="133">
        <v>1000</v>
      </c>
      <c r="N39" s="689"/>
      <c r="O39" s="136">
        <v>600</v>
      </c>
      <c r="P39" s="134" t="s">
        <v>54</v>
      </c>
      <c r="Q39" s="135"/>
      <c r="R39" s="68">
        <v>4.24</v>
      </c>
      <c r="S39" s="61">
        <f>R39-R39*Скидки!$B$5</f>
        <v>4.24</v>
      </c>
      <c r="T39" s="132"/>
      <c r="U39" s="682" t="s">
        <v>58</v>
      </c>
      <c r="V39" s="683"/>
      <c r="W39" s="683"/>
      <c r="X39" s="684"/>
      <c r="Y39" s="133">
        <v>1000</v>
      </c>
      <c r="Z39" s="136">
        <v>600</v>
      </c>
      <c r="AA39" s="137"/>
      <c r="AB39" s="68">
        <v>4.24</v>
      </c>
      <c r="AC39" s="61">
        <f>AB39-AB39*Скидки!$B$5</f>
        <v>4.24</v>
      </c>
    </row>
    <row r="40" spans="1:29" ht="17.25" customHeight="1" x14ac:dyDescent="0.25">
      <c r="A40" s="682" t="s">
        <v>59</v>
      </c>
      <c r="B40" s="684"/>
      <c r="C40" s="133">
        <v>1200</v>
      </c>
      <c r="D40" s="689"/>
      <c r="E40" s="136">
        <v>600</v>
      </c>
      <c r="F40" s="134" t="s">
        <v>54</v>
      </c>
      <c r="G40" s="135"/>
      <c r="H40" s="68">
        <v>4.8099999999999996</v>
      </c>
      <c r="I40" s="61">
        <f>H40-H40*Скидки!$B$5</f>
        <v>4.8099999999999996</v>
      </c>
      <c r="J40" s="132"/>
      <c r="K40" s="682" t="s">
        <v>59</v>
      </c>
      <c r="L40" s="685"/>
      <c r="M40" s="133">
        <v>1200</v>
      </c>
      <c r="N40" s="689"/>
      <c r="O40" s="136">
        <v>600</v>
      </c>
      <c r="P40" s="134" t="s">
        <v>54</v>
      </c>
      <c r="Q40" s="135"/>
      <c r="R40" s="68">
        <v>4.8099999999999996</v>
      </c>
      <c r="S40" s="61">
        <f>R40-R40*Скидки!$B$5</f>
        <v>4.8099999999999996</v>
      </c>
      <c r="T40" s="132"/>
      <c r="U40" s="682" t="s">
        <v>59</v>
      </c>
      <c r="V40" s="683"/>
      <c r="W40" s="683"/>
      <c r="X40" s="684"/>
      <c r="Y40" s="133">
        <v>1200</v>
      </c>
      <c r="Z40" s="136">
        <v>600</v>
      </c>
      <c r="AA40" s="137"/>
      <c r="AB40" s="68">
        <v>4.8099999999999996</v>
      </c>
      <c r="AC40" s="61">
        <f>AB40-AB40*Скидки!$B$5</f>
        <v>4.8099999999999996</v>
      </c>
    </row>
    <row r="41" spans="1:29" ht="17.25" customHeight="1" x14ac:dyDescent="0.25">
      <c r="A41" s="682" t="s">
        <v>60</v>
      </c>
      <c r="B41" s="684"/>
      <c r="C41" s="138">
        <v>1400</v>
      </c>
      <c r="D41" s="689"/>
      <c r="E41" s="136">
        <v>800</v>
      </c>
      <c r="F41" s="134" t="s">
        <v>54</v>
      </c>
      <c r="G41" s="135"/>
      <c r="H41" s="68">
        <v>5.94</v>
      </c>
      <c r="I41" s="61">
        <f>H41-H41*Скидки!$B$5</f>
        <v>5.94</v>
      </c>
      <c r="J41" s="132"/>
      <c r="K41" s="682" t="s">
        <v>60</v>
      </c>
      <c r="L41" s="685"/>
      <c r="M41" s="138">
        <v>1400</v>
      </c>
      <c r="N41" s="689"/>
      <c r="O41" s="136">
        <v>800</v>
      </c>
      <c r="P41" s="134" t="s">
        <v>54</v>
      </c>
      <c r="Q41" s="135"/>
      <c r="R41" s="68">
        <v>5.94</v>
      </c>
      <c r="S41" s="61">
        <f>R41-R41*Скидки!$B$5</f>
        <v>5.94</v>
      </c>
      <c r="T41" s="132"/>
      <c r="U41" s="682" t="s">
        <v>60</v>
      </c>
      <c r="V41" s="683"/>
      <c r="W41" s="683"/>
      <c r="X41" s="684"/>
      <c r="Y41" s="138">
        <v>1400</v>
      </c>
      <c r="Z41" s="136">
        <v>800</v>
      </c>
      <c r="AA41" s="137"/>
      <c r="AB41" s="68">
        <v>5.94</v>
      </c>
      <c r="AC41" s="61">
        <f>AB41-AB41*Скидки!$B$5</f>
        <v>5.94</v>
      </c>
    </row>
    <row r="42" spans="1:29" ht="17.25" customHeight="1" x14ac:dyDescent="0.25">
      <c r="A42" s="682" t="s">
        <v>61</v>
      </c>
      <c r="B42" s="684"/>
      <c r="C42" s="138">
        <v>1600</v>
      </c>
      <c r="D42" s="689"/>
      <c r="E42" s="136">
        <v>800</v>
      </c>
      <c r="F42" s="134" t="s">
        <v>54</v>
      </c>
      <c r="G42" s="135"/>
      <c r="H42" s="68">
        <v>6.88</v>
      </c>
      <c r="I42" s="61">
        <f>H42-H42*Скидки!$B$5</f>
        <v>6.88</v>
      </c>
      <c r="J42" s="132"/>
      <c r="K42" s="682" t="s">
        <v>61</v>
      </c>
      <c r="L42" s="685"/>
      <c r="M42" s="138">
        <v>1600</v>
      </c>
      <c r="N42" s="689"/>
      <c r="O42" s="136">
        <v>800</v>
      </c>
      <c r="P42" s="134" t="s">
        <v>54</v>
      </c>
      <c r="Q42" s="135"/>
      <c r="R42" s="68">
        <v>6.88</v>
      </c>
      <c r="S42" s="61">
        <f>R42-R42*Скидки!$B$5</f>
        <v>6.88</v>
      </c>
      <c r="T42" s="132"/>
      <c r="U42" s="682" t="s">
        <v>61</v>
      </c>
      <c r="V42" s="683"/>
      <c r="W42" s="683"/>
      <c r="X42" s="684"/>
      <c r="Y42" s="138">
        <v>1600</v>
      </c>
      <c r="Z42" s="136">
        <v>800</v>
      </c>
      <c r="AA42" s="137"/>
      <c r="AB42" s="68">
        <v>6.88</v>
      </c>
      <c r="AC42" s="61">
        <f>AB42-AB42*Скидки!$B$5</f>
        <v>6.88</v>
      </c>
    </row>
    <row r="43" spans="1:29" ht="17.25" customHeight="1" x14ac:dyDescent="0.25">
      <c r="A43" s="682" t="s">
        <v>62</v>
      </c>
      <c r="B43" s="684"/>
      <c r="C43" s="138">
        <v>1800</v>
      </c>
      <c r="D43" s="689"/>
      <c r="E43" s="136">
        <v>1000</v>
      </c>
      <c r="F43" s="134" t="s">
        <v>54</v>
      </c>
      <c r="G43" s="135"/>
      <c r="H43" s="68">
        <v>7.9</v>
      </c>
      <c r="I43" s="61">
        <f>H43-H43*Скидки!$B$5</f>
        <v>7.9</v>
      </c>
      <c r="J43" s="132"/>
      <c r="K43" s="682" t="s">
        <v>62</v>
      </c>
      <c r="L43" s="685"/>
      <c r="M43" s="138">
        <v>1800</v>
      </c>
      <c r="N43" s="689"/>
      <c r="O43" s="136">
        <v>1000</v>
      </c>
      <c r="P43" s="134" t="s">
        <v>54</v>
      </c>
      <c r="Q43" s="135"/>
      <c r="R43" s="68">
        <v>7.9</v>
      </c>
      <c r="S43" s="61">
        <f>R43-R43*Скидки!$B$5</f>
        <v>7.9</v>
      </c>
      <c r="T43" s="132"/>
      <c r="U43" s="682" t="s">
        <v>62</v>
      </c>
      <c r="V43" s="683"/>
      <c r="W43" s="683"/>
      <c r="X43" s="684"/>
      <c r="Y43" s="138">
        <v>1800</v>
      </c>
      <c r="Z43" s="136">
        <v>1000</v>
      </c>
      <c r="AA43" s="137"/>
      <c r="AB43" s="68">
        <v>7.9</v>
      </c>
      <c r="AC43" s="61">
        <f>AB43-AB43*Скидки!$B$5</f>
        <v>7.9</v>
      </c>
    </row>
    <row r="44" spans="1:29" ht="17.25" customHeight="1" x14ac:dyDescent="0.25">
      <c r="A44" s="682" t="s">
        <v>63</v>
      </c>
      <c r="B44" s="684"/>
      <c r="C44" s="138">
        <v>2000</v>
      </c>
      <c r="D44" s="689"/>
      <c r="E44" s="136">
        <v>1000</v>
      </c>
      <c r="F44" s="134" t="s">
        <v>54</v>
      </c>
      <c r="G44" s="135"/>
      <c r="H44" s="68">
        <v>8.4700000000000006</v>
      </c>
      <c r="I44" s="61">
        <f>H44-H44*Скидки!$B$5</f>
        <v>8.4700000000000006</v>
      </c>
      <c r="J44" s="132"/>
      <c r="K44" s="682" t="s">
        <v>63</v>
      </c>
      <c r="L44" s="685"/>
      <c r="M44" s="138">
        <v>2000</v>
      </c>
      <c r="N44" s="689"/>
      <c r="O44" s="136">
        <v>1000</v>
      </c>
      <c r="P44" s="134" t="s">
        <v>54</v>
      </c>
      <c r="Q44" s="135"/>
      <c r="R44" s="68">
        <v>8.4700000000000006</v>
      </c>
      <c r="S44" s="61">
        <f>R44-R44*Скидки!$B$5</f>
        <v>8.4700000000000006</v>
      </c>
      <c r="T44" s="132"/>
      <c r="U44" s="682" t="s">
        <v>63</v>
      </c>
      <c r="V44" s="683"/>
      <c r="W44" s="683"/>
      <c r="X44" s="684"/>
      <c r="Y44" s="138">
        <v>2000</v>
      </c>
      <c r="Z44" s="136">
        <v>1000</v>
      </c>
      <c r="AA44" s="137"/>
      <c r="AB44" s="68">
        <v>8.4700000000000006</v>
      </c>
      <c r="AC44" s="61">
        <f>AB44-AB44*Скидки!$B$5</f>
        <v>8.4700000000000006</v>
      </c>
    </row>
    <row r="45" spans="1:29" ht="17.25" customHeight="1" thickBot="1" x14ac:dyDescent="0.3">
      <c r="A45" s="693" t="s">
        <v>64</v>
      </c>
      <c r="B45" s="695"/>
      <c r="C45" s="139">
        <v>2200</v>
      </c>
      <c r="D45" s="690"/>
      <c r="E45" s="140">
        <v>1200</v>
      </c>
      <c r="F45" s="141" t="s">
        <v>54</v>
      </c>
      <c r="G45" s="142"/>
      <c r="H45" s="77">
        <v>9.58</v>
      </c>
      <c r="I45" s="61">
        <f>H45-H45*Скидки!$B$5</f>
        <v>9.58</v>
      </c>
      <c r="J45" s="132"/>
      <c r="K45" s="693" t="s">
        <v>64</v>
      </c>
      <c r="L45" s="696"/>
      <c r="M45" s="139">
        <v>2200</v>
      </c>
      <c r="N45" s="690"/>
      <c r="O45" s="140">
        <v>1200</v>
      </c>
      <c r="P45" s="141" t="s">
        <v>54</v>
      </c>
      <c r="Q45" s="142"/>
      <c r="R45" s="77">
        <v>9.58</v>
      </c>
      <c r="S45" s="61">
        <f>R45-R45*Скидки!$B$5</f>
        <v>9.58</v>
      </c>
      <c r="T45" s="132"/>
      <c r="U45" s="693" t="s">
        <v>64</v>
      </c>
      <c r="V45" s="694"/>
      <c r="W45" s="694"/>
      <c r="X45" s="695"/>
      <c r="Y45" s="139">
        <v>2200</v>
      </c>
      <c r="Z45" s="140">
        <v>1200</v>
      </c>
      <c r="AA45" s="143"/>
      <c r="AB45" s="77">
        <v>9.58</v>
      </c>
      <c r="AC45" s="61">
        <f>AB45-AB45*Скидки!$B$5</f>
        <v>9.58</v>
      </c>
    </row>
    <row r="46" spans="1:29" ht="17.25" customHeight="1" thickBot="1" x14ac:dyDescent="0.3">
      <c r="A46" s="144"/>
      <c r="B46" s="144"/>
      <c r="C46" s="119"/>
      <c r="D46" s="145"/>
      <c r="E46" s="146"/>
      <c r="F46" s="147"/>
      <c r="G46" s="147"/>
      <c r="H46" s="132"/>
      <c r="I46" s="132"/>
      <c r="J46" s="132"/>
      <c r="K46" s="144"/>
      <c r="L46" s="144"/>
      <c r="M46" s="119"/>
      <c r="N46" s="145"/>
      <c r="O46" s="146"/>
      <c r="P46" s="147"/>
      <c r="Q46" s="147"/>
      <c r="R46" s="132"/>
      <c r="S46" s="132"/>
      <c r="T46" s="132"/>
      <c r="U46" s="148"/>
      <c r="V46" s="149"/>
      <c r="W46" s="149"/>
      <c r="X46" s="149"/>
      <c r="Y46" s="150"/>
      <c r="Z46" s="151"/>
      <c r="AA46" s="151"/>
      <c r="AB46" s="151"/>
      <c r="AC46" s="152"/>
    </row>
    <row r="47" spans="1:29" s="97" customFormat="1" ht="17.25" customHeight="1" thickBot="1" x14ac:dyDescent="0.3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676" t="s">
        <v>65</v>
      </c>
      <c r="V47" s="679"/>
      <c r="W47" s="679"/>
      <c r="X47" s="677"/>
      <c r="Y47" s="124" t="s">
        <v>47</v>
      </c>
      <c r="Z47" s="125" t="s">
        <v>49</v>
      </c>
      <c r="AA47" s="126"/>
      <c r="AB47" s="53" t="s">
        <v>50</v>
      </c>
      <c r="AC47" s="54" t="s">
        <v>51</v>
      </c>
    </row>
    <row r="48" spans="1:29" ht="17.25" customHeight="1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686" t="s">
        <v>66</v>
      </c>
      <c r="V48" s="692"/>
      <c r="W48" s="692"/>
      <c r="X48" s="687"/>
      <c r="Y48" s="129">
        <v>250</v>
      </c>
      <c r="Z48" s="130" t="s">
        <v>54</v>
      </c>
      <c r="AA48" s="131"/>
      <c r="AB48" s="68">
        <v>1.1399999999999999</v>
      </c>
      <c r="AC48" s="69">
        <f>AB48-AB48*Скидки!$B$5</f>
        <v>1.1399999999999999</v>
      </c>
    </row>
    <row r="49" spans="1:29" ht="17.25" customHeight="1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682" t="s">
        <v>67</v>
      </c>
      <c r="V49" s="683"/>
      <c r="W49" s="683"/>
      <c r="X49" s="684"/>
      <c r="Y49" s="138">
        <v>400</v>
      </c>
      <c r="Z49" s="134" t="s">
        <v>54</v>
      </c>
      <c r="AA49" s="131"/>
      <c r="AB49" s="68">
        <v>1.1399999999999999</v>
      </c>
      <c r="AC49" s="69">
        <f>AB49-AB49*Скидки!$B$5</f>
        <v>1.1399999999999999</v>
      </c>
    </row>
    <row r="50" spans="1:29" ht="17.25" customHeight="1" x14ac:dyDescent="0.3">
      <c r="A50" s="88" t="s">
        <v>68</v>
      </c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682" t="s">
        <v>69</v>
      </c>
      <c r="V50" s="683"/>
      <c r="W50" s="683"/>
      <c r="X50" s="684"/>
      <c r="Y50" s="138">
        <v>600</v>
      </c>
      <c r="Z50" s="134" t="s">
        <v>54</v>
      </c>
      <c r="AA50" s="135"/>
      <c r="AB50" s="68">
        <v>1.6145844</v>
      </c>
      <c r="AC50" s="69">
        <f>AB50-AB50*Скидки!$B$5</f>
        <v>1.6145844</v>
      </c>
    </row>
    <row r="51" spans="1:29" ht="17.25" customHeight="1" x14ac:dyDescent="0.3">
      <c r="A51" s="88" t="s">
        <v>70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682" t="s">
        <v>71</v>
      </c>
      <c r="V51" s="683"/>
      <c r="W51" s="683"/>
      <c r="X51" s="684"/>
      <c r="Y51" s="138">
        <v>800</v>
      </c>
      <c r="Z51" s="136">
        <v>400</v>
      </c>
      <c r="AA51" s="137"/>
      <c r="AB51" s="68">
        <v>3.33</v>
      </c>
      <c r="AC51" s="69">
        <f>AB51-AB51*Скидки!$B$5</f>
        <v>3.33</v>
      </c>
    </row>
    <row r="52" spans="1:29" ht="17.25" customHeight="1" thickBot="1" x14ac:dyDescent="0.35">
      <c r="A52" s="88" t="s">
        <v>72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693" t="s">
        <v>73</v>
      </c>
      <c r="V52" s="694"/>
      <c r="W52" s="694"/>
      <c r="X52" s="695"/>
      <c r="Y52" s="139">
        <v>1000</v>
      </c>
      <c r="Z52" s="140">
        <v>400</v>
      </c>
      <c r="AA52" s="143"/>
      <c r="AB52" s="77">
        <v>3.77</v>
      </c>
      <c r="AC52" s="69">
        <f>AB52-AB52*Скидки!$B$5</f>
        <v>3.77</v>
      </c>
    </row>
    <row r="53" spans="1:29" s="89" customFormat="1" ht="23.25" customHeight="1" x14ac:dyDescent="0.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N53" s="88"/>
      <c r="O53" s="88"/>
      <c r="P53" s="88"/>
      <c r="Q53" s="88"/>
      <c r="R53" s="88"/>
      <c r="S53" s="88"/>
      <c r="T53" s="88"/>
      <c r="U53" s="88"/>
      <c r="V53" s="88"/>
      <c r="X53" s="88"/>
      <c r="Y53" s="88"/>
      <c r="Z53" s="88"/>
      <c r="AA53" s="88"/>
      <c r="AB53" s="88"/>
      <c r="AC53" s="88"/>
    </row>
    <row r="54" spans="1:29" s="89" customFormat="1" ht="18" customHeight="1" x14ac:dyDescent="0.3">
      <c r="A54" s="88"/>
      <c r="B54" s="15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8.75" x14ac:dyDescent="0.3">
      <c r="A55" s="157"/>
      <c r="B55" s="156"/>
      <c r="C55" s="8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</row>
  </sheetData>
  <sheetProtection selectLockedCells="1" selectUnlockedCells="1"/>
  <mergeCells count="244">
    <mergeCell ref="U51:X51"/>
    <mergeCell ref="U52:X52"/>
    <mergeCell ref="A44:B44"/>
    <mergeCell ref="K44:L44"/>
    <mergeCell ref="U44:X44"/>
    <mergeCell ref="A45:B45"/>
    <mergeCell ref="K45:L45"/>
    <mergeCell ref="U45:X45"/>
    <mergeCell ref="K40:L40"/>
    <mergeCell ref="U40:X40"/>
    <mergeCell ref="A41:B41"/>
    <mergeCell ref="K41:L41"/>
    <mergeCell ref="U41:X41"/>
    <mergeCell ref="U47:X47"/>
    <mergeCell ref="U48:X48"/>
    <mergeCell ref="U49:X49"/>
    <mergeCell ref="U50:X50"/>
    <mergeCell ref="U37:X37"/>
    <mergeCell ref="A38:B38"/>
    <mergeCell ref="K38:L38"/>
    <mergeCell ref="U38:X38"/>
    <mergeCell ref="A39:B39"/>
    <mergeCell ref="K39:L39"/>
    <mergeCell ref="U39:X39"/>
    <mergeCell ref="A35:B35"/>
    <mergeCell ref="D35:D45"/>
    <mergeCell ref="K35:L35"/>
    <mergeCell ref="N35:N45"/>
    <mergeCell ref="U35:X35"/>
    <mergeCell ref="A36:B36"/>
    <mergeCell ref="K36:L36"/>
    <mergeCell ref="U36:X36"/>
    <mergeCell ref="A37:B37"/>
    <mergeCell ref="K37:L37"/>
    <mergeCell ref="A42:B42"/>
    <mergeCell ref="K42:L42"/>
    <mergeCell ref="U42:X42"/>
    <mergeCell ref="A43:B43"/>
    <mergeCell ref="K43:L43"/>
    <mergeCell ref="U43:X43"/>
    <mergeCell ref="A40:B40"/>
    <mergeCell ref="A33:E33"/>
    <mergeCell ref="K33:O33"/>
    <mergeCell ref="U33:Y33"/>
    <mergeCell ref="A34:B34"/>
    <mergeCell ref="K34:L34"/>
    <mergeCell ref="U34:X34"/>
    <mergeCell ref="AC28:AC29"/>
    <mergeCell ref="V29:X29"/>
    <mergeCell ref="U30:U31"/>
    <mergeCell ref="W30:X30"/>
    <mergeCell ref="Y30:Y31"/>
    <mergeCell ref="Z30:Z31"/>
    <mergeCell ref="AA30:AA31"/>
    <mergeCell ref="AB30:AB31"/>
    <mergeCell ref="AC30:AC31"/>
    <mergeCell ref="V31:X31"/>
    <mergeCell ref="U28:U29"/>
    <mergeCell ref="W28:X28"/>
    <mergeCell ref="Y28:Y29"/>
    <mergeCell ref="Z28:Z29"/>
    <mergeCell ref="AA28:AA29"/>
    <mergeCell ref="AB28:AB29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Z26:Z27"/>
    <mergeCell ref="AA26:AA27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1"/>
  <sheetViews>
    <sheetView zoomScale="70" zoomScaleNormal="70" zoomScaleSheetLayoutView="90" workbookViewId="0">
      <selection activeCell="E12" sqref="E12:E13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7.7109375" style="159" customWidth="1"/>
    <col min="4" max="7" width="13.85546875" style="159" customWidth="1"/>
    <col min="8" max="8" width="27.5703125" style="159" customWidth="1"/>
    <col min="9" max="9" width="7.7109375" style="159" customWidth="1"/>
    <col min="10" max="13" width="13.85546875" style="159" customWidth="1"/>
    <col min="14" max="16384" width="9.140625" style="159"/>
  </cols>
  <sheetData>
    <row r="1" spans="1:15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15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15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15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15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15" ht="26.25" x14ac:dyDescent="0.4">
      <c r="A6" s="538" t="s">
        <v>85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15" ht="20.25" customHeight="1" thickBot="1" x14ac:dyDescent="0.25">
      <c r="B7" s="162"/>
    </row>
    <row r="8" spans="1:15" ht="11.25" customHeight="1" x14ac:dyDescent="0.2">
      <c r="A8" s="163"/>
      <c r="B8" s="697" t="s">
        <v>86</v>
      </c>
      <c r="C8" s="698"/>
      <c r="D8" s="698"/>
      <c r="E8" s="698"/>
      <c r="F8" s="698"/>
      <c r="G8" s="699"/>
      <c r="H8" s="698" t="s">
        <v>87</v>
      </c>
      <c r="I8" s="698"/>
      <c r="J8" s="698"/>
      <c r="K8" s="698"/>
      <c r="L8" s="698"/>
      <c r="M8" s="699"/>
    </row>
    <row r="9" spans="1:15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15" s="165" customFormat="1" ht="13.5" customHeight="1" x14ac:dyDescent="0.2">
      <c r="A10" s="705" t="s">
        <v>88</v>
      </c>
      <c r="B10" s="707" t="s">
        <v>89</v>
      </c>
      <c r="C10" s="709" t="s">
        <v>5</v>
      </c>
      <c r="D10" s="709" t="s">
        <v>90</v>
      </c>
      <c r="E10" s="709"/>
      <c r="F10" s="709" t="s">
        <v>91</v>
      </c>
      <c r="G10" s="711"/>
      <c r="H10" s="707" t="s">
        <v>89</v>
      </c>
      <c r="I10" s="709" t="s">
        <v>5</v>
      </c>
      <c r="J10" s="709" t="s">
        <v>90</v>
      </c>
      <c r="K10" s="709"/>
      <c r="L10" s="709" t="s">
        <v>91</v>
      </c>
      <c r="M10" s="711"/>
    </row>
    <row r="11" spans="1:15" s="165" customFormat="1" ht="13.5" customHeight="1" thickBot="1" x14ac:dyDescent="0.25">
      <c r="A11" s="706"/>
      <c r="B11" s="708"/>
      <c r="C11" s="710"/>
      <c r="D11" s="166" t="s">
        <v>10</v>
      </c>
      <c r="E11" s="166" t="s">
        <v>11</v>
      </c>
      <c r="F11" s="166" t="s">
        <v>10</v>
      </c>
      <c r="G11" s="167" t="s">
        <v>11</v>
      </c>
      <c r="H11" s="712"/>
      <c r="I11" s="713"/>
      <c r="J11" s="166" t="s">
        <v>10</v>
      </c>
      <c r="K11" s="166" t="s">
        <v>11</v>
      </c>
      <c r="L11" s="166" t="s">
        <v>10</v>
      </c>
      <c r="M11" s="167" t="s">
        <v>11</v>
      </c>
    </row>
    <row r="12" spans="1:15" s="165" customFormat="1" ht="14.25" customHeight="1" x14ac:dyDescent="0.2">
      <c r="A12" s="706"/>
      <c r="B12" s="168" t="s">
        <v>12</v>
      </c>
      <c r="C12" s="714">
        <v>1</v>
      </c>
      <c r="D12" s="716">
        <v>12.38</v>
      </c>
      <c r="E12" s="716">
        <f>D12-D12*Скидки!$B$6</f>
        <v>12.38</v>
      </c>
      <c r="F12" s="716">
        <f>D12*C12</f>
        <v>12.38</v>
      </c>
      <c r="G12" s="718">
        <f>E12*C12</f>
        <v>12.38</v>
      </c>
      <c r="H12" s="168" t="s">
        <v>12</v>
      </c>
      <c r="I12" s="714">
        <v>1</v>
      </c>
      <c r="J12" s="716">
        <v>12.38</v>
      </c>
      <c r="K12" s="716">
        <f>J12-J12*Скидки!$B$6</f>
        <v>12.38</v>
      </c>
      <c r="L12" s="716">
        <f>J12*I12</f>
        <v>12.38</v>
      </c>
      <c r="M12" s="718">
        <f>K12*I12</f>
        <v>12.38</v>
      </c>
    </row>
    <row r="13" spans="1:15" s="165" customFormat="1" ht="14.25" customHeight="1" thickBot="1" x14ac:dyDescent="0.25">
      <c r="A13" s="706"/>
      <c r="B13" s="169" t="s">
        <v>92</v>
      </c>
      <c r="C13" s="715"/>
      <c r="D13" s="717"/>
      <c r="E13" s="717"/>
      <c r="F13" s="717"/>
      <c r="G13" s="719"/>
      <c r="H13" s="169" t="s">
        <v>92</v>
      </c>
      <c r="I13" s="715"/>
      <c r="J13" s="717"/>
      <c r="K13" s="717"/>
      <c r="L13" s="717"/>
      <c r="M13" s="719"/>
    </row>
    <row r="14" spans="1:15" s="165" customFormat="1" ht="14.25" customHeight="1" x14ac:dyDescent="0.2">
      <c r="A14" s="706"/>
      <c r="B14" s="170" t="s">
        <v>93</v>
      </c>
      <c r="C14" s="715">
        <v>1</v>
      </c>
      <c r="D14" s="717">
        <v>11.29</v>
      </c>
      <c r="E14" s="716">
        <f>D14-D14*Скидки!$B$6</f>
        <v>11.29</v>
      </c>
      <c r="F14" s="717">
        <f>D14*C14</f>
        <v>11.29</v>
      </c>
      <c r="G14" s="719">
        <f>E14*C14</f>
        <v>11.29</v>
      </c>
      <c r="H14" s="170" t="s">
        <v>94</v>
      </c>
      <c r="I14" s="715">
        <v>1</v>
      </c>
      <c r="J14" s="717">
        <v>13.1</v>
      </c>
      <c r="K14" s="716">
        <f>J14-J14*Скидки!$B$6</f>
        <v>13.1</v>
      </c>
      <c r="L14" s="717">
        <f>J14*I14</f>
        <v>13.1</v>
      </c>
      <c r="M14" s="719">
        <f>K14*I14</f>
        <v>13.1</v>
      </c>
    </row>
    <row r="15" spans="1:15" s="165" customFormat="1" ht="15" customHeight="1" thickBot="1" x14ac:dyDescent="0.25">
      <c r="A15" s="706"/>
      <c r="B15" s="169" t="s">
        <v>20</v>
      </c>
      <c r="C15" s="715"/>
      <c r="D15" s="717"/>
      <c r="E15" s="717"/>
      <c r="F15" s="717"/>
      <c r="G15" s="719"/>
      <c r="H15" s="169" t="s">
        <v>21</v>
      </c>
      <c r="I15" s="715"/>
      <c r="J15" s="717"/>
      <c r="K15" s="717"/>
      <c r="L15" s="717"/>
      <c r="M15" s="719"/>
    </row>
    <row r="16" spans="1:15" s="165" customFormat="1" ht="15" customHeight="1" x14ac:dyDescent="0.2">
      <c r="A16" s="706"/>
      <c r="B16" s="170" t="s">
        <v>95</v>
      </c>
      <c r="C16" s="715">
        <v>1</v>
      </c>
      <c r="D16" s="717">
        <v>12.22</v>
      </c>
      <c r="E16" s="716">
        <f>D16-D16*Скидки!$B$6</f>
        <v>12.22</v>
      </c>
      <c r="F16" s="717">
        <f>D16*C16</f>
        <v>12.22</v>
      </c>
      <c r="G16" s="719">
        <f>E16*C16</f>
        <v>12.22</v>
      </c>
      <c r="H16" s="170" t="s">
        <v>95</v>
      </c>
      <c r="I16" s="715">
        <v>1</v>
      </c>
      <c r="J16" s="717">
        <v>12.22</v>
      </c>
      <c r="K16" s="716">
        <f>J16-J16*Скидки!$B$6</f>
        <v>12.22</v>
      </c>
      <c r="L16" s="717">
        <f>J16*I16</f>
        <v>12.22</v>
      </c>
      <c r="M16" s="719">
        <f>K16*I16</f>
        <v>12.22</v>
      </c>
    </row>
    <row r="17" spans="1:13" s="165" customFormat="1" ht="15" customHeight="1" thickBot="1" x14ac:dyDescent="0.25">
      <c r="A17" s="706"/>
      <c r="B17" s="169" t="s">
        <v>96</v>
      </c>
      <c r="C17" s="715"/>
      <c r="D17" s="717"/>
      <c r="E17" s="717"/>
      <c r="F17" s="717"/>
      <c r="G17" s="719"/>
      <c r="H17" s="169" t="s">
        <v>96</v>
      </c>
      <c r="I17" s="715"/>
      <c r="J17" s="717"/>
      <c r="K17" s="717"/>
      <c r="L17" s="717"/>
      <c r="M17" s="719"/>
    </row>
    <row r="18" spans="1:13" s="165" customFormat="1" ht="15" customHeight="1" x14ac:dyDescent="0.2">
      <c r="A18" s="706"/>
      <c r="B18" s="170" t="s">
        <v>97</v>
      </c>
      <c r="C18" s="720">
        <v>1</v>
      </c>
      <c r="D18" s="721">
        <v>15.93</v>
      </c>
      <c r="E18" s="716">
        <f>D18-D18*Скидки!$B$6</f>
        <v>15.93</v>
      </c>
      <c r="F18" s="722">
        <f>D18*C18</f>
        <v>15.93</v>
      </c>
      <c r="G18" s="724">
        <f>E18*C18</f>
        <v>15.93</v>
      </c>
      <c r="H18" s="170" t="s">
        <v>97</v>
      </c>
      <c r="I18" s="720">
        <v>1</v>
      </c>
      <c r="J18" s="721">
        <v>15.93</v>
      </c>
      <c r="K18" s="716">
        <f>J18-J18*Скидки!$B$6</f>
        <v>15.93</v>
      </c>
      <c r="L18" s="722">
        <f>J18*I18</f>
        <v>15.93</v>
      </c>
      <c r="M18" s="724">
        <f>K18*I18</f>
        <v>15.93</v>
      </c>
    </row>
    <row r="19" spans="1:13" s="165" customFormat="1" ht="15" customHeight="1" thickBot="1" x14ac:dyDescent="0.25">
      <c r="A19" s="706"/>
      <c r="B19" s="171" t="s">
        <v>98</v>
      </c>
      <c r="C19" s="720"/>
      <c r="D19" s="721"/>
      <c r="E19" s="717"/>
      <c r="F19" s="723"/>
      <c r="G19" s="725"/>
      <c r="H19" s="172" t="s">
        <v>98</v>
      </c>
      <c r="I19" s="726"/>
      <c r="J19" s="721"/>
      <c r="K19" s="717"/>
      <c r="L19" s="723"/>
      <c r="M19" s="725"/>
    </row>
    <row r="20" spans="1:13" s="165" customFormat="1" ht="16.5" customHeight="1" thickBot="1" x14ac:dyDescent="0.3">
      <c r="A20" s="706"/>
      <c r="B20" s="173"/>
      <c r="C20" s="174"/>
      <c r="D20" s="175"/>
      <c r="E20" s="175"/>
      <c r="F20" s="176">
        <f>SUM(F12:F19)</f>
        <v>51.82</v>
      </c>
      <c r="G20" s="177">
        <f>SUM(G12:G19)</f>
        <v>51.82</v>
      </c>
      <c r="H20" s="173"/>
      <c r="I20" s="174"/>
      <c r="J20" s="175"/>
      <c r="K20" s="175"/>
      <c r="L20" s="176">
        <f>SUM(L12:L19)</f>
        <v>53.63</v>
      </c>
      <c r="M20" s="177">
        <f>SUM(M12:M19)</f>
        <v>53.63</v>
      </c>
    </row>
    <row r="21" spans="1:13" s="165" customFormat="1" ht="15.75" customHeight="1" x14ac:dyDescent="0.25">
      <c r="A21" s="706"/>
      <c r="B21" s="178"/>
      <c r="C21" s="179"/>
      <c r="D21" s="180"/>
      <c r="E21" s="180"/>
      <c r="F21" s="180"/>
      <c r="G21" s="181"/>
      <c r="H21" s="178"/>
      <c r="I21" s="179"/>
      <c r="J21" s="180"/>
      <c r="K21" s="180"/>
      <c r="L21" s="180"/>
      <c r="M21" s="181"/>
    </row>
    <row r="22" spans="1:13" x14ac:dyDescent="0.2">
      <c r="A22" s="706"/>
      <c r="B22" s="182"/>
      <c r="C22" s="183"/>
      <c r="D22" s="183"/>
      <c r="E22" s="183"/>
      <c r="F22" s="183"/>
      <c r="G22" s="184"/>
      <c r="H22" s="182"/>
      <c r="I22" s="183"/>
      <c r="J22" s="183"/>
      <c r="K22" s="183"/>
      <c r="L22" s="183"/>
      <c r="M22" s="184"/>
    </row>
    <row r="23" spans="1:13" x14ac:dyDescent="0.2">
      <c r="A23" s="706"/>
      <c r="B23" s="182"/>
      <c r="C23" s="183"/>
      <c r="D23" s="183"/>
      <c r="E23" s="183"/>
      <c r="F23" s="183"/>
      <c r="G23" s="184"/>
      <c r="H23" s="182"/>
      <c r="I23" s="183"/>
      <c r="J23" s="183"/>
      <c r="K23" s="183"/>
      <c r="L23" s="183"/>
      <c r="M23" s="184"/>
    </row>
    <row r="24" spans="1:13" ht="12.75" customHeight="1" x14ac:dyDescent="0.2">
      <c r="A24" s="706"/>
      <c r="B24" s="182"/>
      <c r="C24" s="183"/>
      <c r="D24" s="183"/>
      <c r="E24" s="183"/>
      <c r="F24" s="183"/>
      <c r="G24" s="184"/>
      <c r="H24" s="182"/>
      <c r="I24" s="183"/>
      <c r="J24" s="183"/>
      <c r="K24" s="183"/>
      <c r="L24" s="183"/>
      <c r="M24" s="184"/>
    </row>
    <row r="25" spans="1:13" ht="12.75" customHeight="1" x14ac:dyDescent="0.2">
      <c r="A25" s="706"/>
      <c r="B25" s="182"/>
      <c r="C25" s="183"/>
      <c r="D25" s="183"/>
      <c r="E25" s="183"/>
      <c r="F25" s="183"/>
      <c r="G25" s="184"/>
      <c r="H25" s="182"/>
      <c r="I25" s="183"/>
      <c r="J25" s="183"/>
      <c r="K25" s="183"/>
      <c r="L25" s="183"/>
      <c r="M25" s="184"/>
    </row>
    <row r="26" spans="1:13" ht="12.75" customHeight="1" x14ac:dyDescent="0.2">
      <c r="A26" s="706"/>
      <c r="B26" s="182"/>
      <c r="C26" s="183"/>
      <c r="D26" s="183"/>
      <c r="E26" s="183"/>
      <c r="F26" s="183"/>
      <c r="G26" s="184"/>
      <c r="H26" s="182"/>
      <c r="I26" s="183"/>
      <c r="J26" s="183"/>
      <c r="K26" s="183"/>
      <c r="L26" s="183"/>
      <c r="M26" s="184"/>
    </row>
    <row r="27" spans="1:13" ht="12.75" customHeight="1" x14ac:dyDescent="0.2">
      <c r="A27" s="706"/>
      <c r="B27" s="182"/>
      <c r="C27" s="183"/>
      <c r="D27" s="183"/>
      <c r="E27" s="183"/>
      <c r="F27" s="183"/>
      <c r="G27" s="184"/>
      <c r="H27" s="182"/>
      <c r="I27" s="183"/>
      <c r="J27" s="183"/>
      <c r="K27" s="183"/>
      <c r="L27" s="183"/>
      <c r="M27" s="184"/>
    </row>
    <row r="28" spans="1:13" ht="12.75" customHeight="1" x14ac:dyDescent="0.2">
      <c r="A28" s="706"/>
      <c r="B28" s="182"/>
      <c r="C28" s="183"/>
      <c r="D28" s="183"/>
      <c r="E28" s="183"/>
      <c r="F28" s="183"/>
      <c r="G28" s="184"/>
      <c r="H28" s="182"/>
      <c r="I28" s="183"/>
      <c r="J28" s="183"/>
      <c r="K28" s="183"/>
      <c r="L28" s="183"/>
      <c r="M28" s="184"/>
    </row>
    <row r="29" spans="1:13" x14ac:dyDescent="0.2">
      <c r="A29" s="706"/>
      <c r="B29" s="182"/>
      <c r="C29" s="183"/>
      <c r="D29" s="183"/>
      <c r="E29" s="183"/>
      <c r="F29" s="183"/>
      <c r="G29" s="184"/>
      <c r="H29" s="182"/>
      <c r="I29" s="183"/>
      <c r="J29" s="183"/>
      <c r="K29" s="183"/>
      <c r="L29" s="183"/>
      <c r="M29" s="184"/>
    </row>
    <row r="30" spans="1:13" x14ac:dyDescent="0.2">
      <c r="A30" s="706"/>
      <c r="B30" s="182"/>
      <c r="C30" s="183"/>
      <c r="D30" s="183"/>
      <c r="E30" s="183"/>
      <c r="F30" s="183"/>
      <c r="G30" s="184"/>
      <c r="H30" s="182"/>
      <c r="I30" s="183"/>
      <c r="J30" s="183"/>
      <c r="K30" s="183"/>
      <c r="L30" s="183"/>
      <c r="M30" s="184"/>
    </row>
    <row r="31" spans="1:13" x14ac:dyDescent="0.2">
      <c r="A31" s="706"/>
      <c r="B31" s="182"/>
      <c r="C31" s="183"/>
      <c r="D31" s="183"/>
      <c r="E31" s="183"/>
      <c r="F31" s="183"/>
      <c r="G31" s="184"/>
      <c r="H31" s="182"/>
      <c r="I31" s="183"/>
      <c r="J31" s="183"/>
      <c r="K31" s="183"/>
      <c r="L31" s="183"/>
      <c r="M31" s="184"/>
    </row>
    <row r="32" spans="1:13" ht="13.5" thickBot="1" x14ac:dyDescent="0.25">
      <c r="A32" s="706"/>
      <c r="B32" s="182"/>
      <c r="C32" s="183"/>
      <c r="D32" s="183"/>
      <c r="E32" s="183"/>
      <c r="F32" s="183"/>
      <c r="G32" s="184"/>
      <c r="H32" s="182"/>
      <c r="I32" s="183"/>
      <c r="J32" s="183"/>
      <c r="K32" s="183"/>
      <c r="L32" s="183"/>
      <c r="M32" s="184"/>
    </row>
    <row r="33" spans="1:13" ht="15.75" customHeight="1" x14ac:dyDescent="0.2">
      <c r="A33" s="727" t="s">
        <v>99</v>
      </c>
      <c r="B33" s="707" t="s">
        <v>89</v>
      </c>
      <c r="C33" s="730" t="s">
        <v>5</v>
      </c>
      <c r="D33" s="732" t="s">
        <v>90</v>
      </c>
      <c r="E33" s="733"/>
      <c r="F33" s="732" t="s">
        <v>91</v>
      </c>
      <c r="G33" s="540"/>
      <c r="H33" s="707" t="s">
        <v>89</v>
      </c>
      <c r="I33" s="730" t="s">
        <v>5</v>
      </c>
      <c r="J33" s="732" t="s">
        <v>90</v>
      </c>
      <c r="K33" s="733"/>
      <c r="L33" s="732" t="s">
        <v>91</v>
      </c>
      <c r="M33" s="540"/>
    </row>
    <row r="34" spans="1:13" ht="15.75" customHeight="1" thickBot="1" x14ac:dyDescent="0.25">
      <c r="A34" s="728"/>
      <c r="B34" s="712"/>
      <c r="C34" s="731"/>
      <c r="D34" s="166" t="s">
        <v>10</v>
      </c>
      <c r="E34" s="166" t="s">
        <v>11</v>
      </c>
      <c r="F34" s="166" t="s">
        <v>10</v>
      </c>
      <c r="G34" s="167" t="s">
        <v>11</v>
      </c>
      <c r="H34" s="712"/>
      <c r="I34" s="731"/>
      <c r="J34" s="166" t="s">
        <v>10</v>
      </c>
      <c r="K34" s="166" t="s">
        <v>11</v>
      </c>
      <c r="L34" s="166" t="s">
        <v>10</v>
      </c>
      <c r="M34" s="167" t="s">
        <v>11</v>
      </c>
    </row>
    <row r="35" spans="1:13" ht="14.25" customHeight="1" x14ac:dyDescent="0.2">
      <c r="A35" s="728"/>
      <c r="B35" s="168" t="s">
        <v>12</v>
      </c>
      <c r="C35" s="714">
        <v>1</v>
      </c>
      <c r="D35" s="716">
        <v>12.38</v>
      </c>
      <c r="E35" s="716">
        <f>D35-D35*Скидки!$B$6</f>
        <v>12.38</v>
      </c>
      <c r="F35" s="716">
        <f>D35*C35</f>
        <v>12.38</v>
      </c>
      <c r="G35" s="718">
        <f>E35*C35</f>
        <v>12.38</v>
      </c>
      <c r="H35" s="168" t="s">
        <v>12</v>
      </c>
      <c r="I35" s="734">
        <v>1</v>
      </c>
      <c r="J35" s="716">
        <v>12.38</v>
      </c>
      <c r="K35" s="716">
        <f>J35-J35*Скидки!$B$6</f>
        <v>12.38</v>
      </c>
      <c r="L35" s="716">
        <f>J35*I35</f>
        <v>12.38</v>
      </c>
      <c r="M35" s="718">
        <f>K35*I35</f>
        <v>12.38</v>
      </c>
    </row>
    <row r="36" spans="1:13" ht="14.25" customHeight="1" thickBot="1" x14ac:dyDescent="0.25">
      <c r="A36" s="728"/>
      <c r="B36" s="169" t="s">
        <v>92</v>
      </c>
      <c r="C36" s="715"/>
      <c r="D36" s="717"/>
      <c r="E36" s="717"/>
      <c r="F36" s="717"/>
      <c r="G36" s="719"/>
      <c r="H36" s="169" t="s">
        <v>92</v>
      </c>
      <c r="I36" s="735"/>
      <c r="J36" s="717"/>
      <c r="K36" s="717"/>
      <c r="L36" s="717"/>
      <c r="M36" s="719"/>
    </row>
    <row r="37" spans="1:13" ht="14.25" customHeight="1" x14ac:dyDescent="0.2">
      <c r="A37" s="728"/>
      <c r="B37" s="170" t="s">
        <v>93</v>
      </c>
      <c r="C37" s="715">
        <v>1</v>
      </c>
      <c r="D37" s="717">
        <v>11.29</v>
      </c>
      <c r="E37" s="716">
        <f>D37-D37*Скидки!$B$6</f>
        <v>11.29</v>
      </c>
      <c r="F37" s="717">
        <f>D37*C37</f>
        <v>11.29</v>
      </c>
      <c r="G37" s="719">
        <f>E37*C37</f>
        <v>11.29</v>
      </c>
      <c r="H37" s="170" t="s">
        <v>94</v>
      </c>
      <c r="I37" s="736">
        <v>1</v>
      </c>
      <c r="J37" s="717">
        <v>13.1</v>
      </c>
      <c r="K37" s="716">
        <f>J37-J37*Скидки!$B$6</f>
        <v>13.1</v>
      </c>
      <c r="L37" s="717">
        <f>J37*I37</f>
        <v>13.1</v>
      </c>
      <c r="M37" s="719">
        <f>K37*I37</f>
        <v>13.1</v>
      </c>
    </row>
    <row r="38" spans="1:13" ht="14.25" customHeight="1" thickBot="1" x14ac:dyDescent="0.25">
      <c r="A38" s="728"/>
      <c r="B38" s="169" t="s">
        <v>20</v>
      </c>
      <c r="C38" s="715"/>
      <c r="D38" s="717"/>
      <c r="E38" s="717"/>
      <c r="F38" s="717"/>
      <c r="G38" s="719"/>
      <c r="H38" s="169" t="s">
        <v>21</v>
      </c>
      <c r="I38" s="735"/>
      <c r="J38" s="717"/>
      <c r="K38" s="717"/>
      <c r="L38" s="717"/>
      <c r="M38" s="719"/>
    </row>
    <row r="39" spans="1:13" ht="14.25" customHeight="1" x14ac:dyDescent="0.2">
      <c r="A39" s="728"/>
      <c r="B39" s="170" t="s">
        <v>95</v>
      </c>
      <c r="C39" s="715">
        <v>1</v>
      </c>
      <c r="D39" s="717">
        <v>12.22</v>
      </c>
      <c r="E39" s="716">
        <f>D39-D39*Скидки!$B$6</f>
        <v>12.22</v>
      </c>
      <c r="F39" s="717">
        <f>D39*C39</f>
        <v>12.22</v>
      </c>
      <c r="G39" s="719">
        <f>E39*C39</f>
        <v>12.22</v>
      </c>
      <c r="H39" s="170" t="s">
        <v>95</v>
      </c>
      <c r="I39" s="736">
        <v>1</v>
      </c>
      <c r="J39" s="717">
        <v>12.22</v>
      </c>
      <c r="K39" s="716">
        <f>J39-J39*Скидки!$B$6</f>
        <v>12.22</v>
      </c>
      <c r="L39" s="717">
        <f>J39*I39</f>
        <v>12.22</v>
      </c>
      <c r="M39" s="719">
        <f>K39*I39</f>
        <v>12.22</v>
      </c>
    </row>
    <row r="40" spans="1:13" ht="15" customHeight="1" thickBot="1" x14ac:dyDescent="0.25">
      <c r="A40" s="728"/>
      <c r="B40" s="169" t="s">
        <v>96</v>
      </c>
      <c r="C40" s="715"/>
      <c r="D40" s="717"/>
      <c r="E40" s="717"/>
      <c r="F40" s="717"/>
      <c r="G40" s="719"/>
      <c r="H40" s="169" t="s">
        <v>96</v>
      </c>
      <c r="I40" s="735"/>
      <c r="J40" s="717"/>
      <c r="K40" s="717"/>
      <c r="L40" s="717"/>
      <c r="M40" s="719"/>
    </row>
    <row r="41" spans="1:13" ht="15" customHeight="1" x14ac:dyDescent="0.2">
      <c r="A41" s="728"/>
      <c r="B41" s="170" t="s">
        <v>97</v>
      </c>
      <c r="C41" s="715">
        <v>1</v>
      </c>
      <c r="D41" s="717">
        <v>15.93</v>
      </c>
      <c r="E41" s="716">
        <f>D41-D41*Скидки!$B$6</f>
        <v>15.93</v>
      </c>
      <c r="F41" s="717">
        <f>D41*C41</f>
        <v>15.93</v>
      </c>
      <c r="G41" s="719">
        <f>E41*C41</f>
        <v>15.93</v>
      </c>
      <c r="H41" s="170" t="s">
        <v>97</v>
      </c>
      <c r="I41" s="736">
        <v>1</v>
      </c>
      <c r="J41" s="717">
        <v>15.93</v>
      </c>
      <c r="K41" s="716">
        <f>J41-J41*Скидки!$B$6</f>
        <v>15.93</v>
      </c>
      <c r="L41" s="717">
        <f>J41*I41</f>
        <v>15.93</v>
      </c>
      <c r="M41" s="719">
        <f>K41*I41</f>
        <v>15.93</v>
      </c>
    </row>
    <row r="42" spans="1:13" ht="15" customHeight="1" thickBot="1" x14ac:dyDescent="0.25">
      <c r="A42" s="728"/>
      <c r="B42" s="169" t="s">
        <v>98</v>
      </c>
      <c r="C42" s="715"/>
      <c r="D42" s="717"/>
      <c r="E42" s="717"/>
      <c r="F42" s="717"/>
      <c r="G42" s="719"/>
      <c r="H42" s="169" t="s">
        <v>98</v>
      </c>
      <c r="I42" s="735"/>
      <c r="J42" s="717"/>
      <c r="K42" s="717"/>
      <c r="L42" s="717"/>
      <c r="M42" s="719"/>
    </row>
    <row r="43" spans="1:13" ht="15" customHeight="1" x14ac:dyDescent="0.2">
      <c r="A43" s="728"/>
      <c r="B43" s="170" t="s">
        <v>100</v>
      </c>
      <c r="C43" s="720">
        <v>1</v>
      </c>
      <c r="D43" s="721">
        <v>9.0399999999999991</v>
      </c>
      <c r="E43" s="716">
        <f>D43-D43*Скидки!$B$6</f>
        <v>9.0399999999999991</v>
      </c>
      <c r="F43" s="722">
        <f>D43*C43</f>
        <v>9.0399999999999991</v>
      </c>
      <c r="G43" s="724">
        <f>E43*C43</f>
        <v>9.0399999999999991</v>
      </c>
      <c r="H43" s="170" t="s">
        <v>100</v>
      </c>
      <c r="I43" s="737" t="s">
        <v>39</v>
      </c>
      <c r="J43" s="721">
        <v>9.0399999999999991</v>
      </c>
      <c r="K43" s="716">
        <f>J43-J43*Скидки!$B$6</f>
        <v>9.0399999999999991</v>
      </c>
      <c r="L43" s="722">
        <f>J43*I43</f>
        <v>9.0399999999999991</v>
      </c>
      <c r="M43" s="724">
        <f>K43*I43</f>
        <v>9.0399999999999991</v>
      </c>
    </row>
    <row r="44" spans="1:13" ht="15" customHeight="1" thickBot="1" x14ac:dyDescent="0.25">
      <c r="A44" s="728"/>
      <c r="B44" s="172" t="s">
        <v>40</v>
      </c>
      <c r="C44" s="726"/>
      <c r="D44" s="723"/>
      <c r="E44" s="717"/>
      <c r="F44" s="723"/>
      <c r="G44" s="725"/>
      <c r="H44" s="172" t="s">
        <v>40</v>
      </c>
      <c r="I44" s="738"/>
      <c r="J44" s="723"/>
      <c r="K44" s="717"/>
      <c r="L44" s="723"/>
      <c r="M44" s="725"/>
    </row>
    <row r="45" spans="1:13" ht="16.5" customHeight="1" thickBot="1" x14ac:dyDescent="0.3">
      <c r="A45" s="728"/>
      <c r="B45" s="185"/>
      <c r="C45" s="186"/>
      <c r="D45" s="187"/>
      <c r="E45" s="175"/>
      <c r="F45" s="176">
        <f>SUM(F35:F44)</f>
        <v>60.86</v>
      </c>
      <c r="G45" s="176">
        <f>SUM(G35:G44)</f>
        <v>60.86</v>
      </c>
      <c r="H45" s="185"/>
      <c r="I45" s="186"/>
      <c r="J45" s="188"/>
      <c r="K45" s="180"/>
      <c r="L45" s="176">
        <f>SUM(L35:L44)</f>
        <v>62.67</v>
      </c>
      <c r="M45" s="176">
        <f>SUM(M35:M44)</f>
        <v>62.67</v>
      </c>
    </row>
    <row r="46" spans="1:13" ht="15" customHeight="1" x14ac:dyDescent="0.2">
      <c r="A46" s="728"/>
      <c r="B46" s="189"/>
      <c r="C46" s="188"/>
      <c r="D46" s="190"/>
      <c r="E46" s="190"/>
      <c r="F46" s="190"/>
      <c r="G46" s="191"/>
      <c r="H46" s="189"/>
      <c r="I46" s="188"/>
      <c r="J46" s="188"/>
      <c r="K46" s="188"/>
      <c r="L46" s="190"/>
      <c r="M46" s="191"/>
    </row>
    <row r="47" spans="1:13" ht="15" customHeight="1" x14ac:dyDescent="0.2">
      <c r="A47" s="728"/>
      <c r="B47" s="182"/>
      <c r="C47" s="188"/>
      <c r="D47" s="190"/>
      <c r="E47" s="190"/>
      <c r="F47" s="190"/>
      <c r="G47" s="191"/>
      <c r="H47" s="182"/>
      <c r="I47" s="188"/>
      <c r="J47" s="188"/>
      <c r="K47" s="188"/>
      <c r="L47" s="190"/>
      <c r="M47" s="191"/>
    </row>
    <row r="48" spans="1:13" ht="14.25" x14ac:dyDescent="0.2">
      <c r="A48" s="728"/>
      <c r="B48" s="178"/>
      <c r="C48" s="183"/>
      <c r="D48" s="183"/>
      <c r="E48" s="183"/>
      <c r="F48" s="183"/>
      <c r="G48" s="184"/>
      <c r="H48" s="178"/>
      <c r="I48" s="183"/>
      <c r="J48" s="183"/>
      <c r="K48" s="183"/>
      <c r="L48" s="183"/>
      <c r="M48" s="184"/>
    </row>
    <row r="49" spans="1:13" ht="14.25" x14ac:dyDescent="0.2">
      <c r="A49" s="728"/>
      <c r="B49" s="178"/>
      <c r="C49" s="183"/>
      <c r="D49" s="183"/>
      <c r="E49" s="183"/>
      <c r="F49" s="183"/>
      <c r="G49" s="184"/>
      <c r="H49" s="178"/>
      <c r="I49" s="183"/>
      <c r="J49" s="183"/>
      <c r="K49" s="183"/>
      <c r="L49" s="183"/>
      <c r="M49" s="184"/>
    </row>
    <row r="50" spans="1:13" x14ac:dyDescent="0.2">
      <c r="A50" s="728"/>
      <c r="B50" s="182"/>
      <c r="C50" s="183"/>
      <c r="D50" s="183"/>
      <c r="E50" s="183"/>
      <c r="F50" s="183"/>
      <c r="G50" s="184"/>
      <c r="H50" s="182"/>
      <c r="I50" s="183"/>
      <c r="J50" s="183"/>
      <c r="K50" s="183"/>
      <c r="L50" s="183"/>
      <c r="M50" s="184"/>
    </row>
    <row r="51" spans="1:13" x14ac:dyDescent="0.2">
      <c r="A51" s="728"/>
      <c r="B51" s="182"/>
      <c r="C51" s="183"/>
      <c r="D51" s="183"/>
      <c r="E51" s="183"/>
      <c r="F51" s="183"/>
      <c r="G51" s="184"/>
      <c r="H51" s="182"/>
      <c r="I51" s="183"/>
      <c r="J51" s="183"/>
      <c r="K51" s="183"/>
      <c r="L51" s="183"/>
      <c r="M51" s="184"/>
    </row>
    <row r="52" spans="1:13" x14ac:dyDescent="0.2">
      <c r="A52" s="728"/>
      <c r="B52" s="182"/>
      <c r="C52" s="183"/>
      <c r="D52" s="183"/>
      <c r="E52" s="183"/>
      <c r="F52" s="183"/>
      <c r="G52" s="184"/>
      <c r="H52" s="182"/>
      <c r="I52" s="183"/>
      <c r="J52" s="183"/>
      <c r="K52" s="183"/>
      <c r="L52" s="183"/>
      <c r="M52" s="184"/>
    </row>
    <row r="53" spans="1:13" x14ac:dyDescent="0.2">
      <c r="A53" s="728"/>
      <c r="B53" s="182"/>
      <c r="C53" s="183"/>
      <c r="D53" s="183"/>
      <c r="E53" s="183"/>
      <c r="F53" s="183"/>
      <c r="G53" s="184"/>
      <c r="H53" s="182"/>
      <c r="I53" s="183"/>
      <c r="J53" s="183"/>
      <c r="K53" s="183"/>
      <c r="L53" s="183"/>
      <c r="M53" s="184"/>
    </row>
    <row r="54" spans="1:13" x14ac:dyDescent="0.2">
      <c r="A54" s="728"/>
      <c r="B54" s="182"/>
      <c r="C54" s="183"/>
      <c r="D54" s="183"/>
      <c r="E54" s="183"/>
      <c r="F54" s="183"/>
      <c r="G54" s="184"/>
      <c r="H54" s="182"/>
      <c r="I54" s="183"/>
      <c r="J54" s="183"/>
      <c r="K54" s="183"/>
      <c r="L54" s="183"/>
      <c r="M54" s="184"/>
    </row>
    <row r="55" spans="1:13" x14ac:dyDescent="0.2">
      <c r="A55" s="728"/>
      <c r="B55" s="182"/>
      <c r="C55" s="183"/>
      <c r="D55" s="183"/>
      <c r="E55" s="183"/>
      <c r="F55" s="183"/>
      <c r="G55" s="184"/>
      <c r="H55" s="182"/>
      <c r="I55" s="183"/>
      <c r="J55" s="183"/>
      <c r="K55" s="183"/>
      <c r="L55" s="183"/>
      <c r="M55" s="184"/>
    </row>
    <row r="56" spans="1:13" x14ac:dyDescent="0.2">
      <c r="A56" s="728"/>
      <c r="B56" s="182"/>
      <c r="C56" s="183"/>
      <c r="D56" s="183"/>
      <c r="E56" s="183"/>
      <c r="F56" s="183"/>
      <c r="G56" s="184"/>
      <c r="H56" s="182"/>
      <c r="I56" s="183"/>
      <c r="J56" s="183"/>
      <c r="K56" s="183"/>
      <c r="L56" s="183"/>
      <c r="M56" s="184"/>
    </row>
    <row r="57" spans="1:13" ht="13.5" thickBot="1" x14ac:dyDescent="0.25">
      <c r="A57" s="729"/>
      <c r="B57" s="192"/>
      <c r="C57" s="193"/>
      <c r="D57" s="193"/>
      <c r="E57" s="193"/>
      <c r="F57" s="193"/>
      <c r="G57" s="194"/>
      <c r="H57" s="192"/>
      <c r="I57" s="193"/>
      <c r="J57" s="193"/>
      <c r="K57" s="193"/>
      <c r="L57" s="193"/>
      <c r="M57" s="194"/>
    </row>
    <row r="58" spans="1:13" ht="15.75" customHeight="1" x14ac:dyDescent="0.2"/>
    <row r="59" spans="1:13" s="165" customFormat="1" ht="13.5" customHeight="1" x14ac:dyDescent="0.2">
      <c r="A59" s="195" t="s">
        <v>101</v>
      </c>
      <c r="B59" s="165" t="s">
        <v>102</v>
      </c>
    </row>
    <row r="60" spans="1:13" s="165" customFormat="1" ht="13.5" customHeight="1" x14ac:dyDescent="0.2">
      <c r="A60" s="195" t="s">
        <v>103</v>
      </c>
      <c r="B60" s="165" t="s">
        <v>104</v>
      </c>
    </row>
    <row r="61" spans="1:13" ht="14.25" x14ac:dyDescent="0.2">
      <c r="B61" s="165" t="s">
        <v>105</v>
      </c>
    </row>
  </sheetData>
  <mergeCells count="111">
    <mergeCell ref="M43:M44"/>
    <mergeCell ref="M41:M42"/>
    <mergeCell ref="C43:C44"/>
    <mergeCell ref="D43:D44"/>
    <mergeCell ref="E43:E44"/>
    <mergeCell ref="F43:F44"/>
    <mergeCell ref="G43:G44"/>
    <mergeCell ref="I43:I44"/>
    <mergeCell ref="J43:J44"/>
    <mergeCell ref="K43:K44"/>
    <mergeCell ref="L43:L44"/>
    <mergeCell ref="C41:C42"/>
    <mergeCell ref="D41:D42"/>
    <mergeCell ref="E41:E42"/>
    <mergeCell ref="F41:F42"/>
    <mergeCell ref="G41:G42"/>
    <mergeCell ref="I41:I42"/>
    <mergeCell ref="J41:J42"/>
    <mergeCell ref="K41:K42"/>
    <mergeCell ref="L41:L42"/>
    <mergeCell ref="G37:G38"/>
    <mergeCell ref="I37:I38"/>
    <mergeCell ref="J37:J38"/>
    <mergeCell ref="K37:K38"/>
    <mergeCell ref="L37:L38"/>
    <mergeCell ref="M37:M38"/>
    <mergeCell ref="C39:C40"/>
    <mergeCell ref="D39:D40"/>
    <mergeCell ref="E39:E40"/>
    <mergeCell ref="F39:F40"/>
    <mergeCell ref="G39:G40"/>
    <mergeCell ref="I39:I40"/>
    <mergeCell ref="J39:J40"/>
    <mergeCell ref="K39:K40"/>
    <mergeCell ref="L39:L40"/>
    <mergeCell ref="M39:M40"/>
    <mergeCell ref="M18:M19"/>
    <mergeCell ref="A33:A57"/>
    <mergeCell ref="B33:B34"/>
    <mergeCell ref="C33:C34"/>
    <mergeCell ref="D33:E33"/>
    <mergeCell ref="F33:G33"/>
    <mergeCell ref="H33:H34"/>
    <mergeCell ref="I33:I34"/>
    <mergeCell ref="J33:K33"/>
    <mergeCell ref="L33:M33"/>
    <mergeCell ref="C35:C36"/>
    <mergeCell ref="D35:D36"/>
    <mergeCell ref="E35:E36"/>
    <mergeCell ref="F35:F36"/>
    <mergeCell ref="G35:G36"/>
    <mergeCell ref="I35:I36"/>
    <mergeCell ref="J35:J36"/>
    <mergeCell ref="K35:K36"/>
    <mergeCell ref="L35:L36"/>
    <mergeCell ref="M35:M36"/>
    <mergeCell ref="C37:C38"/>
    <mergeCell ref="D37:D38"/>
    <mergeCell ref="E37:E38"/>
    <mergeCell ref="F37:F38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E14:E15"/>
    <mergeCell ref="F14:F15"/>
    <mergeCell ref="G14:G15"/>
    <mergeCell ref="I14:I15"/>
    <mergeCell ref="J14:J15"/>
    <mergeCell ref="K14:K15"/>
    <mergeCell ref="L14:L15"/>
    <mergeCell ref="M14:M15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M16:M17"/>
    <mergeCell ref="A6:M6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L10:M10"/>
    <mergeCell ref="C12:C13"/>
    <mergeCell ref="D12:D13"/>
    <mergeCell ref="E12:E13"/>
    <mergeCell ref="F12:F13"/>
    <mergeCell ref="G12:G13"/>
    <mergeCell ref="I12:I13"/>
    <mergeCell ref="J12:J13"/>
    <mergeCell ref="K12:K13"/>
    <mergeCell ref="L12:L13"/>
    <mergeCell ref="M12:M13"/>
    <mergeCell ref="C14:C15"/>
    <mergeCell ref="D14:D1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landscape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1"/>
  <sheetViews>
    <sheetView zoomScale="50" zoomScaleNormal="50" zoomScaleSheetLayoutView="90" workbookViewId="0">
      <selection activeCell="Z41" sqref="Z41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17.85546875" style="159" customWidth="1"/>
    <col min="4" max="7" width="13.85546875" style="159" customWidth="1"/>
    <col min="8" max="8" width="27.5703125" style="159" customWidth="1"/>
    <col min="9" max="9" width="29.85546875" style="159" customWidth="1"/>
    <col min="10" max="13" width="13.85546875" style="159" customWidth="1"/>
    <col min="14" max="14" width="10.5703125" style="159" customWidth="1"/>
    <col min="15" max="18" width="9.140625" style="159"/>
    <col min="19" max="19" width="11.28515625" style="159" bestFit="1" customWidth="1"/>
    <col min="20" max="20" width="9.140625" style="159"/>
    <col min="21" max="21" width="11.5703125" style="159" bestFit="1" customWidth="1"/>
    <col min="22" max="25" width="9.140625" style="159"/>
    <col min="26" max="26" width="12.7109375" style="159" customWidth="1"/>
    <col min="27" max="27" width="9.140625" style="159"/>
    <col min="28" max="28" width="12.28515625" style="159" customWidth="1"/>
    <col min="29" max="16384" width="9.140625" style="159"/>
  </cols>
  <sheetData>
    <row r="1" spans="1:29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29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29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29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29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29" ht="26.25" x14ac:dyDescent="0.4">
      <c r="A6" s="538" t="s">
        <v>106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29" ht="20.25" customHeight="1" thickBot="1" x14ac:dyDescent="0.25">
      <c r="B7" s="162"/>
    </row>
    <row r="8" spans="1:29" ht="11.25" customHeight="1" x14ac:dyDescent="0.2">
      <c r="A8" s="163"/>
      <c r="B8" s="697" t="s">
        <v>107</v>
      </c>
      <c r="C8" s="698"/>
      <c r="D8" s="698"/>
      <c r="E8" s="698"/>
      <c r="F8" s="698"/>
      <c r="G8" s="699"/>
      <c r="H8" s="698"/>
      <c r="I8" s="698" t="s">
        <v>108</v>
      </c>
      <c r="J8" s="698"/>
      <c r="K8" s="698"/>
      <c r="L8" s="698"/>
      <c r="M8" s="699"/>
      <c r="P8" s="159" t="s">
        <v>109</v>
      </c>
      <c r="W8" s="159" t="s">
        <v>110</v>
      </c>
    </row>
    <row r="9" spans="1:29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29" s="207" customFormat="1" ht="13.5" customHeight="1" x14ac:dyDescent="0.25">
      <c r="A10" s="747" t="s">
        <v>111</v>
      </c>
      <c r="B10" s="749" t="s">
        <v>89</v>
      </c>
      <c r="C10" s="743"/>
      <c r="D10" s="743" t="s">
        <v>5</v>
      </c>
      <c r="E10" s="743" t="s">
        <v>124</v>
      </c>
      <c r="F10" s="743"/>
      <c r="G10" s="744" t="s">
        <v>125</v>
      </c>
      <c r="H10" s="749"/>
      <c r="I10" s="743" t="s">
        <v>89</v>
      </c>
      <c r="J10" s="743"/>
      <c r="K10" s="743" t="s">
        <v>5</v>
      </c>
      <c r="L10" s="743" t="s">
        <v>124</v>
      </c>
      <c r="M10" s="744"/>
      <c r="N10" s="207" t="s">
        <v>125</v>
      </c>
      <c r="P10" s="207" t="s">
        <v>89</v>
      </c>
      <c r="R10" s="207" t="s">
        <v>5</v>
      </c>
      <c r="S10" s="207" t="s">
        <v>124</v>
      </c>
      <c r="U10" s="207" t="s">
        <v>125</v>
      </c>
      <c r="W10" s="207" t="s">
        <v>89</v>
      </c>
      <c r="Y10" s="207" t="s">
        <v>5</v>
      </c>
      <c r="Z10" s="207" t="s">
        <v>124</v>
      </c>
      <c r="AB10" s="207" t="s">
        <v>125</v>
      </c>
    </row>
    <row r="11" spans="1:29" s="207" customFormat="1" ht="13.5" customHeight="1" thickBot="1" x14ac:dyDescent="0.3">
      <c r="A11" s="748"/>
      <c r="B11" s="750" t="s">
        <v>8</v>
      </c>
      <c r="C11" s="751" t="s">
        <v>9</v>
      </c>
      <c r="D11" s="208"/>
      <c r="E11" s="208" t="s">
        <v>10</v>
      </c>
      <c r="F11" s="208" t="s">
        <v>11</v>
      </c>
      <c r="G11" s="209" t="s">
        <v>10</v>
      </c>
      <c r="H11" s="752" t="s">
        <v>11</v>
      </c>
      <c r="I11" s="753" t="s">
        <v>8</v>
      </c>
      <c r="J11" s="208" t="s">
        <v>9</v>
      </c>
      <c r="K11" s="208"/>
      <c r="L11" s="208" t="s">
        <v>10</v>
      </c>
      <c r="M11" s="209" t="s">
        <v>11</v>
      </c>
      <c r="N11" s="207" t="s">
        <v>10</v>
      </c>
      <c r="O11" s="207" t="s">
        <v>11</v>
      </c>
      <c r="P11" s="207" t="s">
        <v>8</v>
      </c>
      <c r="Q11" s="207" t="s">
        <v>9</v>
      </c>
      <c r="S11" s="207" t="s">
        <v>10</v>
      </c>
      <c r="T11" s="207" t="s">
        <v>11</v>
      </c>
      <c r="U11" s="207" t="s">
        <v>10</v>
      </c>
      <c r="V11" s="207" t="s">
        <v>11</v>
      </c>
      <c r="W11" s="207" t="s">
        <v>8</v>
      </c>
      <c r="X11" s="207" t="s">
        <v>9</v>
      </c>
      <c r="Z11" s="207" t="s">
        <v>10</v>
      </c>
      <c r="AA11" s="207" t="s">
        <v>11</v>
      </c>
      <c r="AB11" s="207" t="s">
        <v>10</v>
      </c>
      <c r="AC11" s="207" t="s">
        <v>11</v>
      </c>
    </row>
    <row r="12" spans="1:29" s="207" customFormat="1" ht="18" x14ac:dyDescent="0.25">
      <c r="A12" s="748"/>
      <c r="B12" s="210" t="s">
        <v>12</v>
      </c>
      <c r="C12" s="745"/>
      <c r="D12" s="739">
        <v>1</v>
      </c>
      <c r="E12" s="739">
        <v>12.38</v>
      </c>
      <c r="F12" s="739">
        <f>E12-E12*Скидки!$B$7</f>
        <v>12.38</v>
      </c>
      <c r="G12" s="741">
        <f>E12*D12</f>
        <v>12.38</v>
      </c>
      <c r="H12" s="210">
        <f>F12*D12</f>
        <v>12.38</v>
      </c>
      <c r="I12" s="745" t="s">
        <v>12</v>
      </c>
      <c r="J12" s="739"/>
      <c r="K12" s="739">
        <v>1</v>
      </c>
      <c r="L12" s="739">
        <v>12.38</v>
      </c>
      <c r="M12" s="741">
        <f>L12-L12*Скидки!$B$7</f>
        <v>12.38</v>
      </c>
      <c r="N12" s="207">
        <f>L12*K12</f>
        <v>12.38</v>
      </c>
      <c r="O12" s="207">
        <f>M12*K12</f>
        <v>12.38</v>
      </c>
      <c r="P12" s="207" t="s">
        <v>12</v>
      </c>
      <c r="R12" s="207">
        <v>1</v>
      </c>
      <c r="S12" s="207">
        <v>12.38</v>
      </c>
      <c r="T12" s="207">
        <f>S12-S12*Скидки!$B$7</f>
        <v>12.38</v>
      </c>
      <c r="U12" s="207">
        <f>S12*R12</f>
        <v>12.38</v>
      </c>
      <c r="V12" s="207">
        <f>T12*R12</f>
        <v>12.38</v>
      </c>
      <c r="W12" s="207" t="s">
        <v>12</v>
      </c>
      <c r="Y12" s="207">
        <v>1</v>
      </c>
      <c r="Z12" s="207">
        <v>12.38</v>
      </c>
      <c r="AA12" s="207">
        <f>Z12-Z12*Скидки!$B$7</f>
        <v>12.38</v>
      </c>
      <c r="AB12" s="207">
        <f>Z12*Y12</f>
        <v>12.38</v>
      </c>
      <c r="AC12" s="207">
        <f>AA12*Y12</f>
        <v>12.38</v>
      </c>
    </row>
    <row r="13" spans="1:29" s="207" customFormat="1" ht="14.25" customHeight="1" thickBot="1" x14ac:dyDescent="0.3">
      <c r="A13" s="748"/>
      <c r="B13" s="211" t="s">
        <v>92</v>
      </c>
      <c r="C13" s="746"/>
      <c r="D13" s="740"/>
      <c r="E13" s="740"/>
      <c r="F13" s="740"/>
      <c r="G13" s="742"/>
      <c r="H13" s="211"/>
      <c r="I13" s="746" t="s">
        <v>92</v>
      </c>
      <c r="J13" s="740"/>
      <c r="K13" s="740"/>
      <c r="L13" s="740"/>
      <c r="M13" s="742"/>
      <c r="P13" s="207" t="s">
        <v>92</v>
      </c>
      <c r="W13" s="207" t="s">
        <v>92</v>
      </c>
    </row>
    <row r="14" spans="1:29" s="207" customFormat="1" ht="14.25" customHeight="1" x14ac:dyDescent="0.25">
      <c r="A14" s="748"/>
      <c r="B14" s="212" t="s">
        <v>112</v>
      </c>
      <c r="C14" s="746" t="s">
        <v>113</v>
      </c>
      <c r="D14" s="740">
        <v>1</v>
      </c>
      <c r="E14" s="754">
        <v>81.790000000000006</v>
      </c>
      <c r="F14" s="739">
        <f>E14-E14*Скидки!$B$7</f>
        <v>81.790000000000006</v>
      </c>
      <c r="G14" s="742">
        <f>E14*D14</f>
        <v>81.790000000000006</v>
      </c>
      <c r="H14" s="212">
        <f>F14*D14</f>
        <v>81.790000000000006</v>
      </c>
      <c r="I14" s="746" t="s">
        <v>114</v>
      </c>
      <c r="J14" s="740"/>
      <c r="K14" s="740">
        <v>1</v>
      </c>
      <c r="L14" s="740">
        <v>82.8</v>
      </c>
      <c r="M14" s="741">
        <f>L14-L14*Скидки!$B$7</f>
        <v>82.8</v>
      </c>
      <c r="N14" s="207">
        <f>L14*K14</f>
        <v>82.8</v>
      </c>
      <c r="O14" s="207">
        <f>M14*K14</f>
        <v>82.8</v>
      </c>
      <c r="P14" s="207" t="s">
        <v>114</v>
      </c>
      <c r="Q14" s="207">
        <v>3010</v>
      </c>
      <c r="R14" s="207">
        <v>1</v>
      </c>
      <c r="S14" s="207">
        <v>82.8</v>
      </c>
      <c r="T14" s="207">
        <f>S14-S14*Скидки!$B$7</f>
        <v>82.8</v>
      </c>
      <c r="U14" s="207">
        <f>S14*R14</f>
        <v>82.8</v>
      </c>
      <c r="V14" s="207">
        <f>T14*R14</f>
        <v>82.8</v>
      </c>
      <c r="W14" s="207" t="s">
        <v>114</v>
      </c>
      <c r="X14" s="207">
        <v>3010</v>
      </c>
      <c r="Y14" s="207">
        <v>1</v>
      </c>
      <c r="Z14" s="207">
        <v>82.8</v>
      </c>
      <c r="AA14" s="207">
        <f>Z14-Z14*Скидки!$B$7</f>
        <v>82.8</v>
      </c>
      <c r="AB14" s="207">
        <f>Z14*Y14</f>
        <v>82.8</v>
      </c>
      <c r="AC14" s="207">
        <f>AA14*Y14</f>
        <v>82.8</v>
      </c>
    </row>
    <row r="15" spans="1:29" s="207" customFormat="1" ht="15" customHeight="1" x14ac:dyDescent="0.25">
      <c r="A15" s="748"/>
      <c r="B15" s="211" t="s">
        <v>115</v>
      </c>
      <c r="C15" s="746"/>
      <c r="D15" s="740"/>
      <c r="E15" s="755"/>
      <c r="F15" s="740"/>
      <c r="G15" s="742"/>
      <c r="H15" s="211"/>
      <c r="I15" s="746" t="s">
        <v>115</v>
      </c>
      <c r="J15" s="740"/>
      <c r="K15" s="740"/>
      <c r="L15" s="740"/>
      <c r="M15" s="742"/>
      <c r="P15" s="207" t="s">
        <v>115</v>
      </c>
      <c r="W15" s="207" t="s">
        <v>115</v>
      </c>
    </row>
    <row r="16" spans="1:29" s="207" customFormat="1" ht="15" customHeight="1" x14ac:dyDescent="0.25">
      <c r="A16" s="748"/>
      <c r="B16" s="212"/>
      <c r="C16" s="746"/>
      <c r="D16" s="740"/>
      <c r="E16" s="740"/>
      <c r="F16" s="740"/>
      <c r="G16" s="742">
        <f>SUM(G12:G14)</f>
        <v>94.17</v>
      </c>
      <c r="H16" s="212">
        <f>SUM(H12:H14)</f>
        <v>94.17</v>
      </c>
      <c r="I16" s="746"/>
      <c r="J16" s="740"/>
      <c r="K16" s="740"/>
      <c r="L16" s="740"/>
      <c r="M16" s="742"/>
      <c r="N16" s="207">
        <f>SUM(N12:N14)</f>
        <v>95.179999999999993</v>
      </c>
      <c r="O16" s="207">
        <f>SUM(O12:O14)</f>
        <v>95.179999999999993</v>
      </c>
      <c r="P16" s="207" t="s">
        <v>116</v>
      </c>
      <c r="R16" s="207">
        <v>1</v>
      </c>
      <c r="S16" s="207">
        <v>15.4</v>
      </c>
      <c r="T16" s="207">
        <f>S16-S16*Скидки!$B$7</f>
        <v>15.4</v>
      </c>
      <c r="U16" s="207">
        <f>S16*R16</f>
        <v>15.4</v>
      </c>
      <c r="V16" s="207">
        <f>T16*R16</f>
        <v>15.4</v>
      </c>
      <c r="W16" s="207" t="s">
        <v>116</v>
      </c>
      <c r="Y16" s="207">
        <v>1</v>
      </c>
      <c r="Z16" s="207">
        <v>15.4</v>
      </c>
      <c r="AA16" s="207">
        <f>Z16-Z16*Скидки!$B$7</f>
        <v>15.4</v>
      </c>
      <c r="AB16" s="207">
        <f>Z16*Y16</f>
        <v>15.4</v>
      </c>
      <c r="AC16" s="207">
        <f>AA16*Y16</f>
        <v>15.4</v>
      </c>
    </row>
    <row r="17" spans="1:29" s="207" customFormat="1" ht="15" customHeight="1" x14ac:dyDescent="0.25">
      <c r="A17" s="748"/>
      <c r="B17" s="211"/>
      <c r="C17" s="746"/>
      <c r="D17" s="740"/>
      <c r="E17" s="740"/>
      <c r="F17" s="740"/>
      <c r="G17" s="742"/>
      <c r="H17" s="211"/>
      <c r="I17" s="746"/>
      <c r="J17" s="740"/>
      <c r="K17" s="740"/>
      <c r="L17" s="740"/>
      <c r="M17" s="742"/>
      <c r="P17" s="207" t="s">
        <v>81</v>
      </c>
      <c r="W17" s="207" t="s">
        <v>81</v>
      </c>
    </row>
    <row r="18" spans="1:29" s="207" customFormat="1" ht="15" customHeight="1" x14ac:dyDescent="0.25">
      <c r="A18" s="748"/>
      <c r="B18" s="212"/>
      <c r="C18" s="756"/>
      <c r="D18" s="757"/>
      <c r="E18" s="754"/>
      <c r="F18" s="754"/>
      <c r="G18" s="759"/>
      <c r="H18" s="212"/>
      <c r="I18" s="756"/>
      <c r="J18" s="757"/>
      <c r="K18" s="754"/>
      <c r="L18" s="754"/>
      <c r="M18" s="759"/>
      <c r="U18" s="207">
        <f>SUM(U12:U16)</f>
        <v>110.58</v>
      </c>
      <c r="V18" s="207">
        <f>SUM(V12:V16)</f>
        <v>110.58</v>
      </c>
      <c r="W18" s="207" t="s">
        <v>117</v>
      </c>
      <c r="Y18" s="207">
        <v>2</v>
      </c>
      <c r="Z18" s="207">
        <v>2.56</v>
      </c>
      <c r="AA18" s="207">
        <f>Z18-Z18*Скидки!$B$7</f>
        <v>2.56</v>
      </c>
      <c r="AB18" s="207">
        <f>Z18*Y18</f>
        <v>5.12</v>
      </c>
      <c r="AC18" s="207">
        <f>AA18*Y18</f>
        <v>5.12</v>
      </c>
    </row>
    <row r="19" spans="1:29" s="207" customFormat="1" ht="15" customHeight="1" thickBot="1" x14ac:dyDescent="0.3">
      <c r="A19" s="748"/>
      <c r="B19" s="213"/>
      <c r="C19" s="756"/>
      <c r="D19" s="757"/>
      <c r="E19" s="758"/>
      <c r="F19" s="758"/>
      <c r="G19" s="760"/>
      <c r="H19" s="214"/>
      <c r="I19" s="761"/>
      <c r="J19" s="757"/>
      <c r="K19" s="758"/>
      <c r="L19" s="758"/>
      <c r="M19" s="760"/>
      <c r="W19" s="207" t="s">
        <v>118</v>
      </c>
    </row>
    <row r="20" spans="1:29" s="207" customFormat="1" ht="16.5" customHeight="1" thickBot="1" x14ac:dyDescent="0.3">
      <c r="A20" s="748"/>
      <c r="B20" s="215"/>
      <c r="C20" s="216"/>
      <c r="D20" s="217"/>
      <c r="E20" s="217"/>
      <c r="F20" s="218"/>
      <c r="G20" s="219"/>
      <c r="H20" s="215"/>
      <c r="I20" s="216"/>
      <c r="J20" s="217"/>
      <c r="K20" s="217"/>
      <c r="L20" s="218"/>
      <c r="M20" s="219"/>
      <c r="W20" s="207" t="s">
        <v>119</v>
      </c>
      <c r="Y20" s="207">
        <v>2</v>
      </c>
      <c r="Z20" s="207">
        <v>1.28</v>
      </c>
      <c r="AA20" s="207">
        <f>Z20-Z20*Скидки!$B$7</f>
        <v>1.28</v>
      </c>
      <c r="AB20" s="207">
        <f>Z20*Y20</f>
        <v>2.56</v>
      </c>
      <c r="AC20" s="207">
        <f>AA20*Y20</f>
        <v>2.56</v>
      </c>
    </row>
    <row r="21" spans="1:29" s="207" customFormat="1" ht="15.75" customHeight="1" x14ac:dyDescent="0.25">
      <c r="A21" s="748"/>
      <c r="B21" s="220"/>
      <c r="C21" s="221"/>
      <c r="D21" s="222"/>
      <c r="E21" s="222"/>
      <c r="F21" s="222"/>
      <c r="G21" s="223"/>
      <c r="H21" s="220"/>
      <c r="I21" s="221"/>
      <c r="J21" s="222"/>
      <c r="K21" s="222"/>
      <c r="L21" s="222"/>
      <c r="M21" s="223"/>
      <c r="W21" s="207" t="s">
        <v>118</v>
      </c>
    </row>
    <row r="22" spans="1:29" s="207" customFormat="1" ht="18" x14ac:dyDescent="0.25">
      <c r="A22" s="748"/>
      <c r="B22" s="224"/>
      <c r="C22" s="225"/>
      <c r="D22" s="225"/>
      <c r="E22" s="225"/>
      <c r="F22" s="225"/>
      <c r="G22" s="226"/>
      <c r="H22" s="224"/>
      <c r="I22" s="225"/>
      <c r="J22" s="225"/>
      <c r="K22" s="225"/>
      <c r="L22" s="225"/>
      <c r="M22" s="226"/>
      <c r="AB22" s="207">
        <f>SUM(AB12:AB21)</f>
        <v>118.26</v>
      </c>
      <c r="AC22" s="207">
        <f>SUM(AC12:AC21)</f>
        <v>118.26</v>
      </c>
    </row>
    <row r="23" spans="1:29" s="207" customFormat="1" ht="18" x14ac:dyDescent="0.25">
      <c r="A23" s="748"/>
      <c r="B23" s="224"/>
      <c r="C23" s="225"/>
      <c r="D23" s="225"/>
      <c r="E23" s="225"/>
      <c r="F23" s="225"/>
      <c r="G23" s="226"/>
      <c r="H23" s="224"/>
      <c r="I23" s="225"/>
      <c r="J23" s="225"/>
      <c r="K23" s="225"/>
      <c r="L23" s="225"/>
      <c r="M23" s="226"/>
      <c r="Y23" s="207" t="s">
        <v>120</v>
      </c>
    </row>
    <row r="24" spans="1:29" s="207" customFormat="1" ht="12.75" customHeight="1" x14ac:dyDescent="0.25">
      <c r="A24" s="748"/>
      <c r="B24" s="224"/>
      <c r="C24" s="225"/>
      <c r="D24" s="225"/>
      <c r="E24" s="225"/>
      <c r="F24" s="225"/>
      <c r="G24" s="226"/>
      <c r="H24" s="224"/>
      <c r="I24" s="225"/>
      <c r="J24" s="225"/>
      <c r="K24" s="225"/>
      <c r="L24" s="225"/>
      <c r="M24" s="226"/>
    </row>
    <row r="25" spans="1:29" s="207" customFormat="1" ht="12.75" customHeight="1" x14ac:dyDescent="0.25">
      <c r="A25" s="748"/>
      <c r="B25" s="224"/>
      <c r="C25" s="225"/>
      <c r="D25" s="225"/>
      <c r="E25" s="225"/>
      <c r="F25" s="225"/>
      <c r="G25" s="226"/>
      <c r="H25" s="224"/>
      <c r="I25" s="225"/>
      <c r="J25" s="225"/>
      <c r="K25" s="225"/>
      <c r="L25" s="225"/>
      <c r="M25" s="226"/>
    </row>
    <row r="26" spans="1:29" s="207" customFormat="1" ht="12.75" customHeight="1" x14ac:dyDescent="0.25">
      <c r="A26" s="748"/>
      <c r="B26" s="224"/>
      <c r="C26" s="225"/>
      <c r="D26" s="225"/>
      <c r="E26" s="225"/>
      <c r="F26" s="225"/>
      <c r="G26" s="226"/>
      <c r="H26" s="224"/>
      <c r="I26" s="225"/>
      <c r="J26" s="225"/>
      <c r="K26" s="225"/>
      <c r="L26" s="225"/>
      <c r="M26" s="226"/>
    </row>
    <row r="27" spans="1:29" s="207" customFormat="1" ht="12.75" customHeight="1" x14ac:dyDescent="0.25">
      <c r="A27" s="748"/>
      <c r="B27" s="224"/>
      <c r="C27" s="225"/>
      <c r="D27" s="225"/>
      <c r="E27" s="225"/>
      <c r="F27" s="225"/>
      <c r="G27" s="226"/>
      <c r="H27" s="224"/>
      <c r="I27" s="225"/>
      <c r="J27" s="225"/>
      <c r="K27" s="225"/>
      <c r="L27" s="225"/>
      <c r="M27" s="226"/>
    </row>
    <row r="28" spans="1:29" s="207" customFormat="1" ht="12.75" customHeight="1" x14ac:dyDescent="0.25">
      <c r="A28" s="748"/>
      <c r="B28" s="224"/>
      <c r="C28" s="225"/>
      <c r="D28" s="225"/>
      <c r="E28" s="225"/>
      <c r="F28" s="225"/>
      <c r="G28" s="226"/>
      <c r="H28" s="224"/>
      <c r="I28" s="225"/>
      <c r="J28" s="225"/>
      <c r="K28" s="225"/>
      <c r="L28" s="225"/>
      <c r="M28" s="226"/>
    </row>
    <row r="29" spans="1:29" s="207" customFormat="1" ht="18" x14ac:dyDescent="0.25">
      <c r="A29" s="748"/>
      <c r="B29" s="224"/>
      <c r="C29" s="225"/>
      <c r="D29" s="225"/>
      <c r="E29" s="225"/>
      <c r="F29" s="225"/>
      <c r="G29" s="226"/>
      <c r="H29" s="224"/>
      <c r="I29" s="225"/>
      <c r="J29" s="225"/>
      <c r="K29" s="225"/>
      <c r="L29" s="225"/>
      <c r="M29" s="226"/>
    </row>
    <row r="30" spans="1:29" s="207" customFormat="1" ht="18" x14ac:dyDescent="0.25">
      <c r="A30" s="748" t="s">
        <v>121</v>
      </c>
      <c r="B30" s="224" t="s">
        <v>89</v>
      </c>
      <c r="C30" s="225"/>
      <c r="D30" s="225" t="s">
        <v>5</v>
      </c>
      <c r="E30" s="225" t="s">
        <v>124</v>
      </c>
      <c r="F30" s="225"/>
      <c r="G30" s="226" t="s">
        <v>125</v>
      </c>
      <c r="H30" s="224"/>
      <c r="I30" s="225" t="s">
        <v>89</v>
      </c>
      <c r="J30" s="225"/>
      <c r="K30" s="225" t="s">
        <v>5</v>
      </c>
      <c r="L30" s="225" t="s">
        <v>124</v>
      </c>
      <c r="M30" s="226"/>
      <c r="N30" s="207" t="s">
        <v>125</v>
      </c>
      <c r="P30" s="207" t="s">
        <v>89</v>
      </c>
      <c r="R30" s="207" t="s">
        <v>5</v>
      </c>
      <c r="S30" s="207" t="s">
        <v>124</v>
      </c>
      <c r="U30" s="207" t="s">
        <v>125</v>
      </c>
      <c r="W30" s="207" t="s">
        <v>89</v>
      </c>
      <c r="Y30" s="207" t="s">
        <v>5</v>
      </c>
      <c r="Z30" s="207" t="s">
        <v>124</v>
      </c>
      <c r="AB30" s="207" t="s">
        <v>125</v>
      </c>
    </row>
    <row r="31" spans="1:29" s="207" customFormat="1" ht="18" x14ac:dyDescent="0.25">
      <c r="A31" s="748"/>
      <c r="B31" s="224" t="s">
        <v>8</v>
      </c>
      <c r="C31" s="225" t="s">
        <v>9</v>
      </c>
      <c r="D31" s="225"/>
      <c r="E31" s="225" t="s">
        <v>10</v>
      </c>
      <c r="F31" s="225" t="s">
        <v>11</v>
      </c>
      <c r="G31" s="226" t="s">
        <v>10</v>
      </c>
      <c r="H31" s="224" t="s">
        <v>11</v>
      </c>
      <c r="I31" s="225" t="s">
        <v>8</v>
      </c>
      <c r="J31" s="225" t="s">
        <v>9</v>
      </c>
      <c r="K31" s="225"/>
      <c r="L31" s="225" t="s">
        <v>10</v>
      </c>
      <c r="M31" s="226" t="s">
        <v>11</v>
      </c>
      <c r="N31" s="207" t="s">
        <v>10</v>
      </c>
      <c r="O31" s="207" t="s">
        <v>11</v>
      </c>
      <c r="P31" s="207" t="s">
        <v>8</v>
      </c>
      <c r="Q31" s="207" t="s">
        <v>9</v>
      </c>
      <c r="S31" s="207" t="s">
        <v>10</v>
      </c>
      <c r="T31" s="207" t="s">
        <v>11</v>
      </c>
      <c r="U31" s="207" t="s">
        <v>10</v>
      </c>
      <c r="V31" s="207" t="s">
        <v>11</v>
      </c>
      <c r="W31" s="207" t="s">
        <v>8</v>
      </c>
      <c r="X31" s="207" t="s">
        <v>9</v>
      </c>
      <c r="Z31" s="207" t="s">
        <v>10</v>
      </c>
      <c r="AA31" s="207" t="s">
        <v>11</v>
      </c>
      <c r="AB31" s="207" t="s">
        <v>10</v>
      </c>
      <c r="AC31" s="207" t="s">
        <v>11</v>
      </c>
    </row>
    <row r="32" spans="1:29" s="207" customFormat="1" ht="18.75" thickBot="1" x14ac:dyDescent="0.3">
      <c r="A32" s="748"/>
      <c r="B32" s="224" t="s">
        <v>12</v>
      </c>
      <c r="C32" s="225"/>
      <c r="D32" s="225">
        <v>1</v>
      </c>
      <c r="E32" s="225">
        <v>12.38</v>
      </c>
      <c r="F32" s="225">
        <f>E32-E32*Скидки!$B$7</f>
        <v>12.38</v>
      </c>
      <c r="G32" s="226">
        <v>12.38</v>
      </c>
      <c r="H32" s="224">
        <f>F32*D32</f>
        <v>12.38</v>
      </c>
      <c r="I32" s="225" t="s">
        <v>12</v>
      </c>
      <c r="J32" s="225"/>
      <c r="K32" s="225">
        <v>1</v>
      </c>
      <c r="L32" s="225">
        <v>12.38</v>
      </c>
      <c r="M32" s="226">
        <f>L32-L32*Скидки!$B$7</f>
        <v>12.38</v>
      </c>
      <c r="N32" s="207">
        <f>L32*K32</f>
        <v>12.38</v>
      </c>
      <c r="O32" s="207">
        <f>M32*K32</f>
        <v>12.38</v>
      </c>
      <c r="P32" s="207" t="s">
        <v>12</v>
      </c>
      <c r="R32" s="207">
        <v>1</v>
      </c>
      <c r="S32" s="207">
        <v>12.38</v>
      </c>
      <c r="T32" s="207">
        <f>S32-S32*Скидки!$B$7</f>
        <v>12.38</v>
      </c>
      <c r="U32" s="207">
        <f>S32*R32</f>
        <v>12.38</v>
      </c>
      <c r="V32" s="207">
        <f>T32*R32</f>
        <v>12.38</v>
      </c>
      <c r="W32" s="207" t="s">
        <v>12</v>
      </c>
      <c r="Y32" s="207">
        <v>1</v>
      </c>
      <c r="Z32" s="207">
        <v>12.38</v>
      </c>
      <c r="AA32" s="207">
        <f>Z32-Z32*Скидки!$B$7</f>
        <v>12.38</v>
      </c>
      <c r="AB32" s="207">
        <f>Z32*Y32</f>
        <v>12.38</v>
      </c>
      <c r="AC32" s="207">
        <f>AA32*Y32</f>
        <v>12.38</v>
      </c>
    </row>
    <row r="33" spans="1:29" s="207" customFormat="1" ht="15.75" customHeight="1" x14ac:dyDescent="0.25">
      <c r="A33" s="762"/>
      <c r="B33" s="749" t="s">
        <v>92</v>
      </c>
      <c r="C33" s="765"/>
      <c r="D33" s="767"/>
      <c r="E33" s="768"/>
      <c r="F33" s="767"/>
      <c r="G33" s="769"/>
      <c r="H33" s="749"/>
      <c r="I33" s="765" t="s">
        <v>92</v>
      </c>
      <c r="J33" s="767"/>
      <c r="K33" s="768"/>
      <c r="L33" s="767"/>
      <c r="M33" s="769"/>
      <c r="P33" s="207" t="s">
        <v>92</v>
      </c>
      <c r="W33" s="207" t="s">
        <v>92</v>
      </c>
    </row>
    <row r="34" spans="1:29" s="207" customFormat="1" ht="15.75" customHeight="1" thickBot="1" x14ac:dyDescent="0.3">
      <c r="A34" s="763"/>
      <c r="B34" s="752" t="s">
        <v>112</v>
      </c>
      <c r="C34" s="766" t="s">
        <v>113</v>
      </c>
      <c r="D34" s="208">
        <v>1</v>
      </c>
      <c r="E34" s="208"/>
      <c r="F34" s="208"/>
      <c r="G34" s="209"/>
      <c r="H34" s="752">
        <f>F34*D34</f>
        <v>0</v>
      </c>
      <c r="I34" s="766" t="s">
        <v>114</v>
      </c>
      <c r="J34" s="208">
        <v>3010</v>
      </c>
      <c r="K34" s="208">
        <v>1</v>
      </c>
      <c r="L34" s="208">
        <v>82.8</v>
      </c>
      <c r="M34" s="209">
        <f>L34*(100-[1]Скидки!$B$7)/100</f>
        <v>64.584000000000003</v>
      </c>
      <c r="N34" s="207">
        <f>L34*K34</f>
        <v>82.8</v>
      </c>
      <c r="O34" s="207">
        <f>M34*K34</f>
        <v>64.584000000000003</v>
      </c>
      <c r="P34" s="207" t="s">
        <v>114</v>
      </c>
      <c r="Q34" s="207">
        <v>3010</v>
      </c>
      <c r="R34" s="207">
        <v>1</v>
      </c>
      <c r="S34" s="207">
        <v>82.8</v>
      </c>
      <c r="T34" s="207">
        <f>S34-S34*Скидки!$B$7</f>
        <v>82.8</v>
      </c>
      <c r="U34" s="207">
        <f>S34*R34</f>
        <v>82.8</v>
      </c>
      <c r="V34" s="207">
        <f>T34*R34</f>
        <v>82.8</v>
      </c>
      <c r="W34" s="207" t="s">
        <v>114</v>
      </c>
      <c r="X34" s="207">
        <v>3010</v>
      </c>
      <c r="Y34" s="207">
        <v>1</v>
      </c>
      <c r="Z34" s="207">
        <v>82.8</v>
      </c>
      <c r="AA34" s="207">
        <f>Z34-Z34*Скидки!$B$7</f>
        <v>82.8</v>
      </c>
      <c r="AB34" s="207">
        <f>Z34*Y34</f>
        <v>82.8</v>
      </c>
      <c r="AC34" s="207">
        <f>AA34*Y34</f>
        <v>82.8</v>
      </c>
    </row>
    <row r="35" spans="1:29" s="207" customFormat="1" ht="14.25" customHeight="1" x14ac:dyDescent="0.25">
      <c r="A35" s="763"/>
      <c r="B35" s="210" t="s">
        <v>115</v>
      </c>
      <c r="C35" s="745"/>
      <c r="D35" s="739"/>
      <c r="E35" s="739">
        <v>16.3</v>
      </c>
      <c r="F35" s="739">
        <f>E35-E35*Скидки!$B$7</f>
        <v>16.3</v>
      </c>
      <c r="G35" s="209"/>
      <c r="H35" s="210"/>
      <c r="I35" s="770" t="s">
        <v>115</v>
      </c>
      <c r="J35" s="739"/>
      <c r="K35" s="739"/>
      <c r="L35" s="739"/>
      <c r="M35" s="741"/>
      <c r="P35" s="207" t="s">
        <v>115</v>
      </c>
      <c r="W35" s="207" t="s">
        <v>115</v>
      </c>
    </row>
    <row r="36" spans="1:29" s="207" customFormat="1" ht="14.25" customHeight="1" x14ac:dyDescent="0.25">
      <c r="A36" s="763"/>
      <c r="B36" s="211" t="s">
        <v>122</v>
      </c>
      <c r="C36" s="746"/>
      <c r="D36" s="740">
        <v>1</v>
      </c>
      <c r="E36" s="740">
        <v>26.03</v>
      </c>
      <c r="F36" s="740"/>
      <c r="G36" s="209">
        <f t="shared" ref="G36" si="0">E36*D36</f>
        <v>26.03</v>
      </c>
      <c r="H36" s="211">
        <f>F36*D36</f>
        <v>0</v>
      </c>
      <c r="I36" s="771" t="s">
        <v>122</v>
      </c>
      <c r="J36" s="740"/>
      <c r="K36" s="740">
        <v>1</v>
      </c>
      <c r="L36" s="740">
        <v>26.03</v>
      </c>
      <c r="M36" s="742">
        <f>L36*(100-[1]Скидки!$B$7)/100</f>
        <v>20.3034</v>
      </c>
      <c r="N36" s="207">
        <f>L36*K36</f>
        <v>26.03</v>
      </c>
      <c r="O36" s="207">
        <f>M36*K36</f>
        <v>20.3034</v>
      </c>
      <c r="P36" s="207" t="s">
        <v>116</v>
      </c>
      <c r="R36" s="207">
        <v>1</v>
      </c>
      <c r="S36" s="207">
        <v>15.4</v>
      </c>
      <c r="T36" s="207">
        <f>S36-S36*Скидки!$B$7</f>
        <v>15.4</v>
      </c>
      <c r="U36" s="207">
        <f>S36*R36</f>
        <v>15.4</v>
      </c>
      <c r="V36" s="207">
        <f>T36*R36</f>
        <v>15.4</v>
      </c>
      <c r="W36" s="207" t="s">
        <v>116</v>
      </c>
      <c r="Y36" s="207">
        <v>1</v>
      </c>
      <c r="Z36" s="207">
        <v>15.4</v>
      </c>
      <c r="AA36" s="207">
        <f>Z36-Z36*Скидки!$B$7</f>
        <v>15.4</v>
      </c>
      <c r="AB36" s="207">
        <f>Z36*Y36</f>
        <v>15.4</v>
      </c>
      <c r="AC36" s="207">
        <f>AA36*Y36</f>
        <v>15.4</v>
      </c>
    </row>
    <row r="37" spans="1:29" s="207" customFormat="1" ht="14.25" customHeight="1" x14ac:dyDescent="0.25">
      <c r="A37" s="763"/>
      <c r="B37" s="212" t="s">
        <v>40</v>
      </c>
      <c r="C37" s="746"/>
      <c r="D37" s="740"/>
      <c r="E37" s="740"/>
      <c r="F37" s="740"/>
      <c r="G37" s="742"/>
      <c r="H37" s="212"/>
      <c r="I37" s="772" t="s">
        <v>40</v>
      </c>
      <c r="J37" s="740"/>
      <c r="K37" s="740"/>
      <c r="L37" s="740"/>
      <c r="M37" s="742"/>
      <c r="P37" s="207" t="s">
        <v>81</v>
      </c>
      <c r="W37" s="207" t="s">
        <v>81</v>
      </c>
    </row>
    <row r="38" spans="1:29" s="207" customFormat="1" ht="14.25" customHeight="1" x14ac:dyDescent="0.25">
      <c r="A38" s="763"/>
      <c r="B38" s="211"/>
      <c r="C38" s="746"/>
      <c r="D38" s="740"/>
      <c r="E38" s="740"/>
      <c r="F38" s="740"/>
      <c r="G38" s="742">
        <f>SUM(G32:G37)</f>
        <v>38.410000000000004</v>
      </c>
      <c r="H38" s="211">
        <f>SUM(H32:H37)</f>
        <v>12.38</v>
      </c>
      <c r="I38" s="771"/>
      <c r="J38" s="740"/>
      <c r="K38" s="740"/>
      <c r="L38" s="740"/>
      <c r="M38" s="742"/>
      <c r="N38" s="207">
        <f>SUM(N32:N37)</f>
        <v>121.21</v>
      </c>
      <c r="O38" s="207">
        <f>SUM(O32:O37)</f>
        <v>97.267399999999995</v>
      </c>
      <c r="P38" s="207" t="s">
        <v>122</v>
      </c>
      <c r="R38" s="207">
        <v>1</v>
      </c>
      <c r="S38" s="207">
        <v>16.3</v>
      </c>
      <c r="T38" s="207">
        <f>S38-S38*Скидки!$B$7</f>
        <v>16.3</v>
      </c>
      <c r="U38" s="207">
        <f>S38*R38</f>
        <v>16.3</v>
      </c>
      <c r="V38" s="207">
        <f>T38*R38</f>
        <v>16.3</v>
      </c>
      <c r="W38" s="207" t="s">
        <v>122</v>
      </c>
      <c r="Y38" s="207">
        <v>1</v>
      </c>
      <c r="Z38" s="207">
        <v>16.3</v>
      </c>
      <c r="AA38" s="207">
        <f>Z38-Z38*Скидки!$B$7</f>
        <v>16.3</v>
      </c>
      <c r="AB38" s="207">
        <f>Z38*Y38</f>
        <v>16.3</v>
      </c>
      <c r="AC38" s="207">
        <f>AA38*Y38</f>
        <v>16.3</v>
      </c>
    </row>
    <row r="39" spans="1:29" s="207" customFormat="1" ht="14.25" customHeight="1" x14ac:dyDescent="0.25">
      <c r="A39" s="763"/>
      <c r="B39" s="212"/>
      <c r="C39" s="746"/>
      <c r="D39" s="740"/>
      <c r="E39" s="740"/>
      <c r="F39" s="740"/>
      <c r="G39" s="742"/>
      <c r="H39" s="212"/>
      <c r="I39" s="772"/>
      <c r="J39" s="740"/>
      <c r="K39" s="740"/>
      <c r="L39" s="740"/>
      <c r="M39" s="742"/>
      <c r="P39" s="207" t="s">
        <v>40</v>
      </c>
      <c r="W39" s="207" t="s">
        <v>40</v>
      </c>
    </row>
    <row r="40" spans="1:29" s="207" customFormat="1" ht="15" customHeight="1" x14ac:dyDescent="0.25">
      <c r="A40" s="763"/>
      <c r="B40" s="211"/>
      <c r="C40" s="746"/>
      <c r="D40" s="740"/>
      <c r="E40" s="740"/>
      <c r="F40" s="740"/>
      <c r="G40" s="742"/>
      <c r="H40" s="211"/>
      <c r="I40" s="771"/>
      <c r="J40" s="740"/>
      <c r="K40" s="740"/>
      <c r="L40" s="740"/>
      <c r="M40" s="742"/>
      <c r="U40" s="207">
        <f>SUM(U32:U39)</f>
        <v>126.88</v>
      </c>
      <c r="V40" s="207">
        <f>SUM(V32:V39)</f>
        <v>126.88</v>
      </c>
      <c r="W40" s="207" t="s">
        <v>117</v>
      </c>
      <c r="Y40" s="207">
        <v>2</v>
      </c>
      <c r="Z40" s="207">
        <v>2.56</v>
      </c>
      <c r="AA40" s="207">
        <f>Z40-Z40*Скидки!$B$7</f>
        <v>2.56</v>
      </c>
      <c r="AB40" s="207">
        <f>Z40*Y40</f>
        <v>5.12</v>
      </c>
      <c r="AC40" s="207">
        <f>AA40*Y40</f>
        <v>5.12</v>
      </c>
    </row>
    <row r="41" spans="1:29" s="207" customFormat="1" ht="15" customHeight="1" x14ac:dyDescent="0.25">
      <c r="A41" s="763"/>
      <c r="B41" s="212"/>
      <c r="C41" s="746"/>
      <c r="D41" s="740"/>
      <c r="E41" s="740"/>
      <c r="F41" s="740"/>
      <c r="G41" s="742"/>
      <c r="H41" s="212"/>
      <c r="I41" s="772"/>
      <c r="J41" s="740"/>
      <c r="K41" s="740"/>
      <c r="L41" s="740"/>
      <c r="M41" s="742"/>
      <c r="W41" s="207" t="s">
        <v>118</v>
      </c>
    </row>
    <row r="42" spans="1:29" s="207" customFormat="1" ht="15" customHeight="1" x14ac:dyDescent="0.25">
      <c r="A42" s="763"/>
      <c r="B42" s="211"/>
      <c r="C42" s="746"/>
      <c r="D42" s="740"/>
      <c r="E42" s="740"/>
      <c r="F42" s="740"/>
      <c r="G42" s="742"/>
      <c r="H42" s="211"/>
      <c r="I42" s="771"/>
      <c r="J42" s="740"/>
      <c r="K42" s="740"/>
      <c r="L42" s="740"/>
      <c r="M42" s="742"/>
      <c r="W42" s="207" t="s">
        <v>119</v>
      </c>
      <c r="Y42" s="207">
        <v>2</v>
      </c>
      <c r="Z42" s="207">
        <v>1.28</v>
      </c>
      <c r="AA42" s="207">
        <f>Z42-Z42*Скидки!$B$7</f>
        <v>1.28</v>
      </c>
      <c r="AB42" s="207">
        <f>Z42*Y42</f>
        <v>2.56</v>
      </c>
      <c r="AC42" s="207">
        <f>AA42*Y42</f>
        <v>2.56</v>
      </c>
    </row>
    <row r="43" spans="1:29" s="207" customFormat="1" ht="15" customHeight="1" x14ac:dyDescent="0.25">
      <c r="A43" s="763"/>
      <c r="B43" s="212"/>
      <c r="C43" s="756"/>
      <c r="D43" s="757"/>
      <c r="E43" s="754"/>
      <c r="F43" s="754"/>
      <c r="G43" s="759"/>
      <c r="H43" s="212"/>
      <c r="I43" s="772"/>
      <c r="J43" s="757"/>
      <c r="K43" s="754"/>
      <c r="L43" s="754"/>
      <c r="M43" s="759"/>
      <c r="W43" s="207" t="s">
        <v>118</v>
      </c>
    </row>
    <row r="44" spans="1:29" s="207" customFormat="1" ht="15" customHeight="1" thickBot="1" x14ac:dyDescent="0.3">
      <c r="A44" s="763"/>
      <c r="B44" s="214"/>
      <c r="C44" s="761"/>
      <c r="D44" s="758"/>
      <c r="E44" s="758"/>
      <c r="F44" s="758"/>
      <c r="G44" s="760"/>
      <c r="H44" s="214"/>
      <c r="I44" s="773"/>
      <c r="J44" s="758"/>
      <c r="K44" s="758"/>
      <c r="L44" s="758"/>
      <c r="M44" s="760"/>
      <c r="AB44" s="207">
        <f>SUM(AB32:AB43)</f>
        <v>134.56</v>
      </c>
      <c r="AC44" s="207">
        <f>SUM(AC32:AC43)</f>
        <v>134.56</v>
      </c>
    </row>
    <row r="45" spans="1:29" s="207" customFormat="1" ht="16.5" customHeight="1" thickBot="1" x14ac:dyDescent="0.3">
      <c r="A45" s="763"/>
      <c r="B45" s="215"/>
      <c r="C45" s="216"/>
      <c r="D45" s="217"/>
      <c r="E45" s="217"/>
      <c r="F45" s="218"/>
      <c r="G45" s="218"/>
      <c r="H45" s="215"/>
      <c r="I45" s="216"/>
      <c r="J45" s="221"/>
      <c r="K45" s="222"/>
      <c r="L45" s="218"/>
      <c r="M45" s="218"/>
    </row>
    <row r="46" spans="1:29" s="207" customFormat="1" ht="15" customHeight="1" x14ac:dyDescent="0.25">
      <c r="A46" s="763"/>
      <c r="B46" s="220"/>
      <c r="C46" s="221"/>
      <c r="D46" s="222"/>
      <c r="E46" s="222"/>
      <c r="F46" s="222"/>
      <c r="G46" s="223"/>
      <c r="H46" s="220"/>
      <c r="I46" s="221"/>
      <c r="J46" s="221"/>
      <c r="K46" s="221"/>
      <c r="L46" s="222"/>
      <c r="M46" s="223"/>
    </row>
    <row r="47" spans="1:29" s="207" customFormat="1" ht="15" customHeight="1" x14ac:dyDescent="0.25">
      <c r="A47" s="763"/>
      <c r="B47" s="224"/>
      <c r="C47" s="221"/>
      <c r="D47" s="222"/>
      <c r="E47" s="222"/>
      <c r="F47" s="222"/>
      <c r="G47" s="223"/>
      <c r="H47" s="224"/>
      <c r="I47" s="221"/>
      <c r="J47" s="221"/>
      <c r="K47" s="221"/>
      <c r="L47" s="222"/>
      <c r="M47" s="223"/>
    </row>
    <row r="48" spans="1:29" s="207" customFormat="1" ht="18" x14ac:dyDescent="0.25">
      <c r="A48" s="763"/>
      <c r="B48" s="220"/>
      <c r="C48" s="225"/>
      <c r="D48" s="225"/>
      <c r="E48" s="225"/>
      <c r="F48" s="225"/>
      <c r="G48" s="226"/>
      <c r="H48" s="220"/>
      <c r="I48" s="225"/>
      <c r="J48" s="225"/>
      <c r="K48" s="225"/>
      <c r="L48" s="225"/>
      <c r="M48" s="226"/>
    </row>
    <row r="49" spans="1:13" s="207" customFormat="1" ht="18" x14ac:dyDescent="0.25">
      <c r="A49" s="763"/>
      <c r="B49" s="220"/>
      <c r="C49" s="225"/>
      <c r="D49" s="225"/>
      <c r="E49" s="225"/>
      <c r="F49" s="225"/>
      <c r="G49" s="226"/>
      <c r="H49" s="220"/>
      <c r="I49" s="225"/>
      <c r="J49" s="225"/>
      <c r="K49" s="225"/>
      <c r="L49" s="225"/>
      <c r="M49" s="226"/>
    </row>
    <row r="50" spans="1:13" s="207" customFormat="1" ht="18" x14ac:dyDescent="0.25">
      <c r="A50" s="763"/>
      <c r="B50" s="224"/>
      <c r="C50" s="225"/>
      <c r="D50" s="225"/>
      <c r="E50" s="225"/>
      <c r="F50" s="225"/>
      <c r="G50" s="226"/>
      <c r="H50" s="224"/>
      <c r="I50" s="225"/>
      <c r="J50" s="225"/>
      <c r="K50" s="225"/>
      <c r="L50" s="225"/>
      <c r="M50" s="226"/>
    </row>
    <row r="51" spans="1:13" s="207" customFormat="1" ht="18" x14ac:dyDescent="0.25">
      <c r="A51" s="763"/>
      <c r="B51" s="224"/>
      <c r="C51" s="225"/>
      <c r="D51" s="225"/>
      <c r="E51" s="225"/>
      <c r="F51" s="225"/>
      <c r="G51" s="226"/>
      <c r="H51" s="224"/>
      <c r="I51" s="225"/>
      <c r="J51" s="225"/>
      <c r="K51" s="225"/>
      <c r="L51" s="225"/>
      <c r="M51" s="226"/>
    </row>
    <row r="52" spans="1:13" s="207" customFormat="1" ht="18" x14ac:dyDescent="0.25">
      <c r="A52" s="763"/>
      <c r="B52" s="224"/>
      <c r="C52" s="225"/>
      <c r="D52" s="225"/>
      <c r="E52" s="225"/>
      <c r="F52" s="225"/>
      <c r="G52" s="226"/>
      <c r="H52" s="224"/>
      <c r="I52" s="225"/>
      <c r="J52" s="225"/>
      <c r="K52" s="225"/>
      <c r="L52" s="225"/>
      <c r="M52" s="226"/>
    </row>
    <row r="53" spans="1:13" s="207" customFormat="1" ht="18" x14ac:dyDescent="0.25">
      <c r="A53" s="763"/>
      <c r="B53" s="224"/>
      <c r="C53" s="225"/>
      <c r="D53" s="225"/>
      <c r="E53" s="225"/>
      <c r="F53" s="225"/>
      <c r="G53" s="226"/>
      <c r="H53" s="224"/>
      <c r="I53" s="225"/>
      <c r="J53" s="225"/>
      <c r="K53" s="225"/>
      <c r="L53" s="225"/>
      <c r="M53" s="226"/>
    </row>
    <row r="54" spans="1:13" s="207" customFormat="1" ht="18" x14ac:dyDescent="0.25">
      <c r="A54" s="763"/>
      <c r="B54" s="224"/>
      <c r="C54" s="225"/>
      <c r="D54" s="225"/>
      <c r="E54" s="225"/>
      <c r="F54" s="225"/>
      <c r="G54" s="226"/>
      <c r="H54" s="224"/>
      <c r="I54" s="225"/>
      <c r="J54" s="225"/>
      <c r="K54" s="225"/>
      <c r="L54" s="225"/>
      <c r="M54" s="226"/>
    </row>
    <row r="55" spans="1:13" s="207" customFormat="1" ht="18" x14ac:dyDescent="0.25">
      <c r="A55" s="763"/>
      <c r="B55" s="224"/>
      <c r="C55" s="225"/>
      <c r="D55" s="225"/>
      <c r="E55" s="225"/>
      <c r="F55" s="225"/>
      <c r="G55" s="226"/>
      <c r="H55" s="224"/>
      <c r="I55" s="225"/>
      <c r="J55" s="225"/>
      <c r="K55" s="225"/>
      <c r="L55" s="225"/>
      <c r="M55" s="226"/>
    </row>
    <row r="56" spans="1:13" s="207" customFormat="1" ht="18" x14ac:dyDescent="0.25">
      <c r="A56" s="763"/>
      <c r="B56" s="224"/>
      <c r="C56" s="225"/>
      <c r="D56" s="225"/>
      <c r="E56" s="225"/>
      <c r="F56" s="225"/>
      <c r="G56" s="226"/>
      <c r="H56" s="224"/>
      <c r="I56" s="225"/>
      <c r="J56" s="225"/>
      <c r="K56" s="225"/>
      <c r="L56" s="225"/>
      <c r="M56" s="226"/>
    </row>
    <row r="57" spans="1:13" s="207" customFormat="1" ht="18.75" thickBot="1" x14ac:dyDescent="0.3">
      <c r="A57" s="764"/>
      <c r="B57" s="227"/>
      <c r="C57" s="228"/>
      <c r="D57" s="228"/>
      <c r="E57" s="228"/>
      <c r="F57" s="228"/>
      <c r="G57" s="229"/>
      <c r="H57" s="227"/>
      <c r="I57" s="228"/>
      <c r="J57" s="228"/>
      <c r="K57" s="228"/>
      <c r="L57" s="228"/>
      <c r="M57" s="229"/>
    </row>
    <row r="58" spans="1:13" s="207" customFormat="1" ht="15.75" customHeight="1" x14ac:dyDescent="0.25">
      <c r="A58" s="207" t="s">
        <v>101</v>
      </c>
      <c r="B58" s="207" t="s">
        <v>123</v>
      </c>
    </row>
    <row r="59" spans="1:13" s="207" customFormat="1" ht="13.5" customHeight="1" x14ac:dyDescent="0.25">
      <c r="A59" s="230" t="s">
        <v>103</v>
      </c>
      <c r="B59" s="207" t="s">
        <v>104</v>
      </c>
    </row>
    <row r="60" spans="1:13" s="207" customFormat="1" ht="13.5" customHeight="1" x14ac:dyDescent="0.25">
      <c r="A60" s="230"/>
      <c r="B60" s="207" t="s">
        <v>105</v>
      </c>
    </row>
    <row r="61" spans="1:13" ht="14.25" x14ac:dyDescent="0.2">
      <c r="B61" s="165"/>
    </row>
  </sheetData>
  <mergeCells count="110">
    <mergeCell ref="J43:J44"/>
    <mergeCell ref="K43:K44"/>
    <mergeCell ref="L43:L44"/>
    <mergeCell ref="M43:M44"/>
    <mergeCell ref="J41:J42"/>
    <mergeCell ref="K41:K42"/>
    <mergeCell ref="L41:L42"/>
    <mergeCell ref="M41:M42"/>
    <mergeCell ref="C43:C44"/>
    <mergeCell ref="D43:D44"/>
    <mergeCell ref="E43:E44"/>
    <mergeCell ref="F43:F44"/>
    <mergeCell ref="G43:G44"/>
    <mergeCell ref="I43:I44"/>
    <mergeCell ref="K39:K40"/>
    <mergeCell ref="L39:L40"/>
    <mergeCell ref="M39:M40"/>
    <mergeCell ref="C41:C42"/>
    <mergeCell ref="D41:D42"/>
    <mergeCell ref="E41:E42"/>
    <mergeCell ref="F41:F42"/>
    <mergeCell ref="G41:G42"/>
    <mergeCell ref="I41:I42"/>
    <mergeCell ref="L33:M33"/>
    <mergeCell ref="F35:F36"/>
    <mergeCell ref="L35:L36"/>
    <mergeCell ref="M35:M36"/>
    <mergeCell ref="J37:J38"/>
    <mergeCell ref="K37:K38"/>
    <mergeCell ref="L37:L38"/>
    <mergeCell ref="M37:M38"/>
    <mergeCell ref="F37:F38"/>
    <mergeCell ref="G37:G38"/>
    <mergeCell ref="I37:I38"/>
    <mergeCell ref="A33:A57"/>
    <mergeCell ref="B33:B34"/>
    <mergeCell ref="C33:C34"/>
    <mergeCell ref="D33:E33"/>
    <mergeCell ref="F33:G33"/>
    <mergeCell ref="H33:H34"/>
    <mergeCell ref="I35:I36"/>
    <mergeCell ref="J35:J36"/>
    <mergeCell ref="K35:K36"/>
    <mergeCell ref="C35:C36"/>
    <mergeCell ref="D35:D36"/>
    <mergeCell ref="E35:E36"/>
    <mergeCell ref="I33:I34"/>
    <mergeCell ref="J33:K33"/>
    <mergeCell ref="C39:C40"/>
    <mergeCell ref="D39:D40"/>
    <mergeCell ref="E39:E40"/>
    <mergeCell ref="F39:F40"/>
    <mergeCell ref="G39:G40"/>
    <mergeCell ref="I39:I40"/>
    <mergeCell ref="C37:C38"/>
    <mergeCell ref="D37:D38"/>
    <mergeCell ref="E37:E38"/>
    <mergeCell ref="J39:J40"/>
    <mergeCell ref="M16:M17"/>
    <mergeCell ref="C18:C19"/>
    <mergeCell ref="D18:D19"/>
    <mergeCell ref="E18:E19"/>
    <mergeCell ref="F18:F19"/>
    <mergeCell ref="G18:G19"/>
    <mergeCell ref="I18:I19"/>
    <mergeCell ref="C16:C17"/>
    <mergeCell ref="D16:D17"/>
    <mergeCell ref="E16:E17"/>
    <mergeCell ref="F16:F17"/>
    <mergeCell ref="G16:G17"/>
    <mergeCell ref="I16:I17"/>
    <mergeCell ref="J18:J19"/>
    <mergeCell ref="K18:K19"/>
    <mergeCell ref="L18:L19"/>
    <mergeCell ref="M18:M19"/>
    <mergeCell ref="C14:C15"/>
    <mergeCell ref="I14:I15"/>
    <mergeCell ref="J14:J15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K14:K15"/>
    <mergeCell ref="L14:L15"/>
    <mergeCell ref="M14:M15"/>
    <mergeCell ref="D14:D15"/>
    <mergeCell ref="E14:E15"/>
    <mergeCell ref="F14:F15"/>
    <mergeCell ref="G14:G15"/>
    <mergeCell ref="K12:K13"/>
    <mergeCell ref="J16:J17"/>
    <mergeCell ref="K16:K17"/>
    <mergeCell ref="L16:L17"/>
    <mergeCell ref="L12:L13"/>
    <mergeCell ref="M12:M13"/>
    <mergeCell ref="D12:D13"/>
    <mergeCell ref="E12:E13"/>
    <mergeCell ref="F12:F13"/>
    <mergeCell ref="G12:G13"/>
    <mergeCell ref="L10:M10"/>
    <mergeCell ref="A6:M6"/>
    <mergeCell ref="C12:C13"/>
    <mergeCell ref="I12:I13"/>
    <mergeCell ref="J12:J13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39" orientation="landscape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0"/>
  <sheetViews>
    <sheetView tabSelected="1" topLeftCell="A25" zoomScale="70" zoomScaleNormal="70" zoomScaleSheetLayoutView="70" workbookViewId="0">
      <selection activeCell="H44" sqref="H44:J44"/>
    </sheetView>
  </sheetViews>
  <sheetFormatPr defaultRowHeight="12.75" x14ac:dyDescent="0.2"/>
  <cols>
    <col min="1" max="1" width="5.140625" style="159" customWidth="1"/>
    <col min="2" max="3" width="24.140625" style="159" customWidth="1"/>
    <col min="4" max="4" width="55" style="159" customWidth="1"/>
    <col min="5" max="5" width="19.28515625" style="159" customWidth="1"/>
    <col min="6" max="6" width="13" style="159" customWidth="1"/>
    <col min="7" max="7" width="9.28515625" style="159" customWidth="1"/>
    <col min="8" max="8" width="14.28515625" style="159" customWidth="1"/>
    <col min="9" max="10" width="20" style="235" customWidth="1"/>
    <col min="11" max="12" width="28.5703125" style="235" customWidth="1"/>
    <col min="13" max="13" width="13.7109375" style="159" customWidth="1"/>
    <col min="14" max="14" width="34.5703125" style="159" customWidth="1"/>
    <col min="15" max="15" width="9" style="159" customWidth="1"/>
    <col min="16" max="16" width="12.28515625" style="235" customWidth="1"/>
    <col min="17" max="17" width="21.28515625" style="159" customWidth="1"/>
    <col min="18" max="18" width="9.140625" style="159"/>
    <col min="19" max="19" width="9.5703125" style="159" bestFit="1" customWidth="1"/>
    <col min="20" max="20" width="59.140625" style="159" bestFit="1" customWidth="1"/>
    <col min="21" max="23" width="9.140625" style="159"/>
    <col min="24" max="24" width="9.5703125" style="159" bestFit="1" customWidth="1"/>
    <col min="25" max="16384" width="9.140625" style="159"/>
  </cols>
  <sheetData>
    <row r="1" spans="1:20" ht="19.5" customHeight="1" x14ac:dyDescent="0.2">
      <c r="F1" s="231"/>
      <c r="G1" s="231"/>
      <c r="H1" s="784"/>
      <c r="I1" s="784"/>
      <c r="J1" s="784"/>
      <c r="K1" s="784"/>
      <c r="L1" s="231"/>
      <c r="P1" s="159"/>
    </row>
    <row r="2" spans="1:20" ht="19.5" customHeight="1" x14ac:dyDescent="0.2">
      <c r="F2" s="232"/>
      <c r="G2" s="232"/>
      <c r="H2" s="784"/>
      <c r="I2" s="784"/>
      <c r="J2" s="784"/>
      <c r="K2" s="784"/>
      <c r="L2" s="231"/>
      <c r="P2" s="159"/>
    </row>
    <row r="3" spans="1:20" ht="19.5" customHeight="1" x14ac:dyDescent="0.2">
      <c r="F3" s="231"/>
      <c r="G3" s="231"/>
      <c r="H3" s="784"/>
      <c r="I3" s="784"/>
      <c r="J3" s="784"/>
      <c r="K3" s="784"/>
      <c r="L3" s="231"/>
      <c r="P3" s="159"/>
    </row>
    <row r="4" spans="1:20" ht="11.25" customHeight="1" x14ac:dyDescent="0.2">
      <c r="F4" s="233"/>
      <c r="G4" s="233"/>
      <c r="H4" s="784"/>
      <c r="I4" s="784"/>
      <c r="J4" s="784"/>
      <c r="K4" s="784"/>
      <c r="L4" s="231"/>
      <c r="P4" s="159"/>
    </row>
    <row r="5" spans="1:20" ht="24.75" customHeight="1" x14ac:dyDescent="0.3">
      <c r="A5" s="785" t="s">
        <v>126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234"/>
    </row>
    <row r="6" spans="1:20" ht="9" customHeight="1" thickBot="1" x14ac:dyDescent="0.25">
      <c r="A6" s="162"/>
      <c r="B6" s="162"/>
    </row>
    <row r="7" spans="1:20" ht="12.75" customHeight="1" x14ac:dyDescent="0.2">
      <c r="A7" s="236"/>
      <c r="B7" s="786" t="s">
        <v>127</v>
      </c>
      <c r="C7" s="787"/>
      <c r="D7" s="787"/>
      <c r="E7" s="787"/>
      <c r="F7" s="787"/>
      <c r="G7" s="787"/>
      <c r="H7" s="787"/>
      <c r="I7" s="787"/>
      <c r="J7" s="787"/>
      <c r="K7" s="787"/>
      <c r="L7" s="788"/>
      <c r="M7" s="183"/>
      <c r="N7" s="183"/>
      <c r="O7" s="183"/>
      <c r="P7" s="183"/>
      <c r="Q7" s="183"/>
      <c r="R7" s="183"/>
      <c r="S7" s="183"/>
      <c r="T7" s="183"/>
    </row>
    <row r="8" spans="1:20" ht="12.75" customHeight="1" thickBot="1" x14ac:dyDescent="0.25">
      <c r="A8" s="237"/>
      <c r="B8" s="789"/>
      <c r="C8" s="790"/>
      <c r="D8" s="790"/>
      <c r="E8" s="790"/>
      <c r="F8" s="790"/>
      <c r="G8" s="790"/>
      <c r="H8" s="790"/>
      <c r="I8" s="790"/>
      <c r="J8" s="790"/>
      <c r="K8" s="790"/>
      <c r="L8" s="791"/>
      <c r="M8" s="183"/>
      <c r="N8" s="183"/>
      <c r="O8" s="183"/>
      <c r="P8" s="183"/>
      <c r="Q8" s="183"/>
      <c r="R8" s="183"/>
      <c r="S8" s="183"/>
      <c r="T8" s="183"/>
    </row>
    <row r="9" spans="1:20" s="240" customFormat="1" ht="14.25" customHeight="1" x14ac:dyDescent="0.2">
      <c r="A9" s="798" t="s">
        <v>128</v>
      </c>
      <c r="B9" s="801" t="s">
        <v>129</v>
      </c>
      <c r="C9" s="802"/>
      <c r="D9" s="803" t="s">
        <v>130</v>
      </c>
      <c r="E9" s="804"/>
      <c r="F9" s="804"/>
      <c r="G9" s="805"/>
      <c r="H9" s="709" t="s">
        <v>5</v>
      </c>
      <c r="I9" s="709" t="s">
        <v>90</v>
      </c>
      <c r="J9" s="709"/>
      <c r="K9" s="709" t="s">
        <v>91</v>
      </c>
      <c r="L9" s="711"/>
      <c r="M9" s="238"/>
      <c r="N9" s="238"/>
      <c r="O9" s="238"/>
      <c r="P9" s="238"/>
      <c r="Q9" s="238"/>
      <c r="R9" s="238"/>
      <c r="S9" s="238"/>
      <c r="T9" s="239"/>
    </row>
    <row r="10" spans="1:20" s="240" customFormat="1" ht="14.25" customHeight="1" thickBot="1" x14ac:dyDescent="0.3">
      <c r="A10" s="799"/>
      <c r="B10" s="196" t="s">
        <v>8</v>
      </c>
      <c r="C10" s="197" t="s">
        <v>9</v>
      </c>
      <c r="D10" s="806"/>
      <c r="E10" s="807"/>
      <c r="F10" s="807"/>
      <c r="G10" s="808"/>
      <c r="H10" s="713"/>
      <c r="I10" s="198" t="s">
        <v>10</v>
      </c>
      <c r="J10" s="198"/>
      <c r="K10" s="198" t="s">
        <v>10</v>
      </c>
      <c r="L10" s="199"/>
      <c r="M10" s="238"/>
      <c r="N10" s="238"/>
      <c r="O10" s="238"/>
      <c r="P10" s="238"/>
      <c r="Q10" s="238"/>
      <c r="R10" s="238"/>
      <c r="S10" s="238"/>
      <c r="T10" s="239"/>
    </row>
    <row r="11" spans="1:20" s="240" customFormat="1" ht="15" x14ac:dyDescent="0.2">
      <c r="A11" s="799"/>
      <c r="B11" s="774" t="s">
        <v>12</v>
      </c>
      <c r="C11" s="775"/>
      <c r="D11" s="776" t="s">
        <v>131</v>
      </c>
      <c r="E11" s="777"/>
      <c r="F11" s="777"/>
      <c r="G11" s="778"/>
      <c r="H11" s="241">
        <v>1</v>
      </c>
      <c r="I11" s="242">
        <v>12.38</v>
      </c>
      <c r="J11" s="242"/>
      <c r="K11" s="243">
        <f>I11*H11</f>
        <v>12.38</v>
      </c>
      <c r="L11" s="243"/>
      <c r="M11" s="244"/>
      <c r="N11" s="244"/>
      <c r="O11" s="239"/>
      <c r="P11" s="245"/>
      <c r="Q11" s="245"/>
      <c r="R11" s="244"/>
      <c r="S11" s="244"/>
      <c r="T11" s="239"/>
    </row>
    <row r="12" spans="1:20" s="240" customFormat="1" ht="15" x14ac:dyDescent="0.2">
      <c r="A12" s="799"/>
      <c r="B12" s="779" t="s">
        <v>132</v>
      </c>
      <c r="C12" s="780"/>
      <c r="D12" s="781" t="s">
        <v>133</v>
      </c>
      <c r="E12" s="782"/>
      <c r="F12" s="782"/>
      <c r="G12" s="783"/>
      <c r="H12" s="246">
        <v>2</v>
      </c>
      <c r="I12" s="204">
        <v>2.93</v>
      </c>
      <c r="J12" s="242"/>
      <c r="K12" s="247">
        <f>I12*H12</f>
        <v>5.86</v>
      </c>
      <c r="L12" s="247"/>
      <c r="M12" s="244"/>
      <c r="N12" s="244"/>
      <c r="O12" s="239"/>
      <c r="P12" s="245"/>
      <c r="Q12" s="245"/>
      <c r="R12" s="244"/>
      <c r="S12" s="244"/>
      <c r="T12" s="239"/>
    </row>
    <row r="13" spans="1:20" s="240" customFormat="1" ht="15" x14ac:dyDescent="0.2">
      <c r="A13" s="799"/>
      <c r="B13" s="248" t="s">
        <v>134</v>
      </c>
      <c r="C13" s="203" t="s">
        <v>135</v>
      </c>
      <c r="D13" s="792" t="s">
        <v>136</v>
      </c>
      <c r="E13" s="792"/>
      <c r="F13" s="792"/>
      <c r="G13" s="792"/>
      <c r="H13" s="203">
        <v>1</v>
      </c>
      <c r="I13" s="204">
        <v>9.2899999999999991</v>
      </c>
      <c r="J13" s="242"/>
      <c r="K13" s="249">
        <f>I13*H13</f>
        <v>9.2899999999999991</v>
      </c>
      <c r="L13" s="249"/>
      <c r="M13" s="244"/>
      <c r="N13" s="244"/>
      <c r="O13" s="239"/>
      <c r="P13" s="245"/>
      <c r="Q13" s="245"/>
      <c r="R13" s="244"/>
      <c r="S13" s="244"/>
      <c r="T13" s="239"/>
    </row>
    <row r="14" spans="1:20" s="240" customFormat="1" ht="13.5" customHeight="1" thickBot="1" x14ac:dyDescent="0.25">
      <c r="A14" s="799"/>
      <c r="B14" s="793" t="s">
        <v>137</v>
      </c>
      <c r="C14" s="794"/>
      <c r="D14" s="795" t="s">
        <v>138</v>
      </c>
      <c r="E14" s="795"/>
      <c r="F14" s="795"/>
      <c r="G14" s="795"/>
      <c r="H14" s="205">
        <v>1</v>
      </c>
      <c r="I14" s="250">
        <v>1.58</v>
      </c>
      <c r="J14" s="242"/>
      <c r="K14" s="251">
        <f>I14*H14</f>
        <v>1.58</v>
      </c>
      <c r="L14" s="251"/>
      <c r="M14" s="244"/>
      <c r="N14" s="244"/>
      <c r="O14" s="239"/>
      <c r="P14" s="245"/>
      <c r="Q14" s="245"/>
      <c r="R14" s="244"/>
      <c r="S14" s="244"/>
      <c r="T14" s="239"/>
    </row>
    <row r="15" spans="1:20" s="165" customFormat="1" ht="15" customHeight="1" thickBot="1" x14ac:dyDescent="0.3">
      <c r="A15" s="799"/>
      <c r="B15" s="252"/>
      <c r="C15" s="253"/>
      <c r="D15" s="254"/>
      <c r="E15" s="254"/>
      <c r="F15" s="254"/>
      <c r="G15" s="254"/>
      <c r="H15" s="254"/>
      <c r="I15" s="255"/>
      <c r="J15" s="255"/>
      <c r="K15" s="256">
        <f>SUM(K11:K14)</f>
        <v>29.11</v>
      </c>
      <c r="L15" s="256"/>
      <c r="M15" s="254"/>
      <c r="N15" s="254"/>
      <c r="O15" s="254"/>
      <c r="P15" s="254"/>
      <c r="Q15" s="254"/>
      <c r="R15" s="254"/>
      <c r="S15" s="254"/>
      <c r="T15" s="254"/>
    </row>
    <row r="16" spans="1:20" s="165" customFormat="1" ht="15" x14ac:dyDescent="0.2">
      <c r="A16" s="799"/>
      <c r="B16" s="257"/>
      <c r="C16" s="258"/>
      <c r="D16" s="259"/>
      <c r="E16" s="259"/>
      <c r="F16" s="259"/>
      <c r="G16" s="259"/>
      <c r="H16" s="259"/>
      <c r="I16" s="259"/>
      <c r="J16" s="259"/>
      <c r="K16" s="259"/>
      <c r="L16" s="260"/>
      <c r="M16" s="254"/>
      <c r="N16" s="254"/>
      <c r="O16" s="254"/>
      <c r="P16" s="254"/>
      <c r="Q16" s="254"/>
      <c r="R16" s="254"/>
      <c r="S16" s="254"/>
      <c r="T16" s="254"/>
    </row>
    <row r="17" spans="1:20" s="165" customFormat="1" ht="76.5" customHeight="1" x14ac:dyDescent="0.2">
      <c r="A17" s="799"/>
      <c r="B17" s="252"/>
      <c r="C17" s="253"/>
      <c r="D17" s="796" t="s">
        <v>139</v>
      </c>
      <c r="E17" s="797"/>
      <c r="F17" s="797"/>
      <c r="G17" s="797"/>
      <c r="H17" s="797"/>
      <c r="I17" s="797"/>
      <c r="J17" s="797"/>
      <c r="K17" s="797"/>
      <c r="L17" s="261"/>
      <c r="M17" s="254"/>
      <c r="N17" s="254"/>
      <c r="O17" s="254"/>
      <c r="P17" s="254"/>
      <c r="Q17" s="254"/>
      <c r="R17" s="254"/>
      <c r="S17" s="254"/>
      <c r="T17" s="254"/>
    </row>
    <row r="18" spans="1:20" s="165" customFormat="1" ht="14.25" customHeight="1" x14ac:dyDescent="0.2">
      <c r="A18" s="799"/>
      <c r="B18" s="252"/>
      <c r="C18" s="253"/>
      <c r="D18" s="796"/>
      <c r="E18" s="797"/>
      <c r="F18" s="797"/>
      <c r="G18" s="797"/>
      <c r="H18" s="797"/>
      <c r="I18" s="797"/>
      <c r="J18" s="797"/>
      <c r="K18" s="797"/>
      <c r="L18" s="261"/>
      <c r="M18" s="254"/>
      <c r="N18" s="254"/>
      <c r="O18" s="254"/>
      <c r="P18" s="254"/>
      <c r="Q18" s="254"/>
      <c r="R18" s="254"/>
      <c r="S18" s="254"/>
      <c r="T18" s="254"/>
    </row>
    <row r="19" spans="1:20" s="165" customFormat="1" ht="15" x14ac:dyDescent="0.2">
      <c r="A19" s="799"/>
      <c r="B19" s="252"/>
      <c r="C19" s="253"/>
      <c r="D19" s="254"/>
      <c r="E19" s="254"/>
      <c r="F19" s="254"/>
      <c r="G19" s="254"/>
      <c r="H19" s="254"/>
      <c r="I19" s="255"/>
      <c r="J19" s="255"/>
      <c r="K19" s="255"/>
      <c r="L19" s="261"/>
      <c r="M19" s="254"/>
      <c r="N19" s="254"/>
      <c r="O19" s="254"/>
      <c r="P19" s="254"/>
      <c r="Q19" s="254"/>
      <c r="R19" s="254"/>
      <c r="S19" s="254"/>
      <c r="T19" s="254"/>
    </row>
    <row r="20" spans="1:20" s="165" customFormat="1" ht="14.25" customHeight="1" thickBot="1" x14ac:dyDescent="0.25">
      <c r="A20" s="799"/>
      <c r="B20" s="262"/>
      <c r="C20" s="263"/>
      <c r="D20" s="264"/>
      <c r="E20" s="264"/>
      <c r="F20" s="264"/>
      <c r="G20" s="264"/>
      <c r="H20" s="264"/>
      <c r="I20" s="265"/>
      <c r="J20" s="265"/>
      <c r="K20" s="265"/>
      <c r="L20" s="266"/>
      <c r="M20" s="254"/>
      <c r="N20" s="254"/>
      <c r="O20" s="254"/>
      <c r="P20" s="254"/>
      <c r="Q20" s="254"/>
      <c r="R20" s="254"/>
      <c r="S20" s="254"/>
      <c r="T20" s="254"/>
    </row>
    <row r="21" spans="1:20" s="240" customFormat="1" ht="14.25" customHeight="1" x14ac:dyDescent="0.2">
      <c r="A21" s="798" t="s">
        <v>140</v>
      </c>
      <c r="B21" s="801" t="s">
        <v>129</v>
      </c>
      <c r="C21" s="802"/>
      <c r="D21" s="803" t="s">
        <v>130</v>
      </c>
      <c r="E21" s="804"/>
      <c r="F21" s="804"/>
      <c r="G21" s="805"/>
      <c r="H21" s="709" t="s">
        <v>5</v>
      </c>
      <c r="I21" s="709" t="s">
        <v>90</v>
      </c>
      <c r="J21" s="709"/>
      <c r="K21" s="709" t="s">
        <v>91</v>
      </c>
      <c r="L21" s="711"/>
      <c r="M21" s="238"/>
      <c r="N21" s="238"/>
      <c r="O21" s="238"/>
      <c r="P21" s="238"/>
      <c r="Q21" s="238"/>
      <c r="R21" s="238"/>
      <c r="S21" s="238"/>
      <c r="T21" s="239"/>
    </row>
    <row r="22" spans="1:20" s="240" customFormat="1" ht="14.25" customHeight="1" thickBot="1" x14ac:dyDescent="0.3">
      <c r="A22" s="799"/>
      <c r="B22" s="196" t="s">
        <v>8</v>
      </c>
      <c r="C22" s="197" t="s">
        <v>9</v>
      </c>
      <c r="D22" s="806"/>
      <c r="E22" s="807"/>
      <c r="F22" s="807"/>
      <c r="G22" s="808"/>
      <c r="H22" s="713"/>
      <c r="I22" s="198" t="s">
        <v>10</v>
      </c>
      <c r="J22" s="198"/>
      <c r="K22" s="198" t="s">
        <v>10</v>
      </c>
      <c r="L22" s="199"/>
      <c r="M22" s="238"/>
      <c r="N22" s="238"/>
      <c r="O22" s="238"/>
      <c r="P22" s="238"/>
      <c r="Q22" s="238"/>
      <c r="R22" s="238"/>
      <c r="S22" s="238"/>
      <c r="T22" s="239"/>
    </row>
    <row r="23" spans="1:20" s="240" customFormat="1" ht="15" x14ac:dyDescent="0.2">
      <c r="A23" s="799"/>
      <c r="B23" s="779" t="s">
        <v>12</v>
      </c>
      <c r="C23" s="780"/>
      <c r="D23" s="780" t="s">
        <v>131</v>
      </c>
      <c r="E23" s="780"/>
      <c r="F23" s="780"/>
      <c r="G23" s="780"/>
      <c r="H23" s="246">
        <v>1</v>
      </c>
      <c r="I23" s="242">
        <f>I11</f>
        <v>12.38</v>
      </c>
      <c r="J23" s="242"/>
      <c r="K23" s="243">
        <f t="shared" ref="K23:K28" si="0">I23*H23</f>
        <v>12.38</v>
      </c>
      <c r="L23" s="243"/>
      <c r="M23" s="244"/>
      <c r="N23" s="244"/>
      <c r="O23" s="239"/>
      <c r="P23" s="245"/>
      <c r="Q23" s="245"/>
      <c r="R23" s="244"/>
      <c r="S23" s="244"/>
      <c r="T23" s="239"/>
    </row>
    <row r="24" spans="1:20" s="240" customFormat="1" ht="15" x14ac:dyDescent="0.2">
      <c r="A24" s="799"/>
      <c r="B24" s="779" t="s">
        <v>132</v>
      </c>
      <c r="C24" s="780"/>
      <c r="D24" s="780" t="s">
        <v>133</v>
      </c>
      <c r="E24" s="780"/>
      <c r="F24" s="780"/>
      <c r="G24" s="780"/>
      <c r="H24" s="246">
        <v>2</v>
      </c>
      <c r="I24" s="204">
        <f>I12</f>
        <v>2.93</v>
      </c>
      <c r="J24" s="242"/>
      <c r="K24" s="247">
        <f t="shared" si="0"/>
        <v>5.86</v>
      </c>
      <c r="L24" s="247"/>
      <c r="M24" s="244"/>
      <c r="N24" s="244"/>
      <c r="O24" s="239"/>
      <c r="P24" s="245"/>
      <c r="Q24" s="245"/>
      <c r="R24" s="244"/>
      <c r="S24" s="244"/>
      <c r="T24" s="239"/>
    </row>
    <row r="25" spans="1:20" s="240" customFormat="1" ht="13.5" customHeight="1" x14ac:dyDescent="0.2">
      <c r="A25" s="799"/>
      <c r="B25" s="248" t="s">
        <v>134</v>
      </c>
      <c r="C25" s="203" t="s">
        <v>135</v>
      </c>
      <c r="D25" s="792" t="s">
        <v>136</v>
      </c>
      <c r="E25" s="792"/>
      <c r="F25" s="792"/>
      <c r="G25" s="792"/>
      <c r="H25" s="203">
        <v>1</v>
      </c>
      <c r="I25" s="204">
        <f>I13</f>
        <v>9.2899999999999991</v>
      </c>
      <c r="J25" s="242"/>
      <c r="K25" s="249">
        <f t="shared" si="0"/>
        <v>9.2899999999999991</v>
      </c>
      <c r="L25" s="249"/>
      <c r="M25" s="244"/>
      <c r="N25" s="244"/>
      <c r="O25" s="239"/>
      <c r="P25" s="245"/>
      <c r="Q25" s="245"/>
      <c r="R25" s="244"/>
      <c r="S25" s="244"/>
      <c r="T25" s="239"/>
    </row>
    <row r="26" spans="1:20" s="240" customFormat="1" ht="13.5" customHeight="1" x14ac:dyDescent="0.2">
      <c r="A26" s="799"/>
      <c r="B26" s="779" t="s">
        <v>137</v>
      </c>
      <c r="C26" s="780"/>
      <c r="D26" s="792" t="s">
        <v>138</v>
      </c>
      <c r="E26" s="792"/>
      <c r="F26" s="792"/>
      <c r="G26" s="792"/>
      <c r="H26" s="203">
        <v>1</v>
      </c>
      <c r="I26" s="204">
        <f>I14</f>
        <v>1.58</v>
      </c>
      <c r="J26" s="242"/>
      <c r="K26" s="247">
        <f t="shared" si="0"/>
        <v>1.58</v>
      </c>
      <c r="L26" s="247"/>
      <c r="M26" s="244"/>
      <c r="N26" s="244"/>
      <c r="O26" s="239"/>
      <c r="P26" s="245"/>
      <c r="Q26" s="245"/>
      <c r="R26" s="244"/>
      <c r="S26" s="244"/>
      <c r="T26" s="239"/>
    </row>
    <row r="27" spans="1:20" s="165" customFormat="1" ht="15" x14ac:dyDescent="0.2">
      <c r="A27" s="799"/>
      <c r="B27" s="779" t="s">
        <v>141</v>
      </c>
      <c r="C27" s="780"/>
      <c r="D27" s="780" t="s">
        <v>118</v>
      </c>
      <c r="E27" s="780"/>
      <c r="F27" s="780"/>
      <c r="G27" s="780"/>
      <c r="H27" s="246">
        <v>1</v>
      </c>
      <c r="I27" s="204">
        <v>2.89</v>
      </c>
      <c r="J27" s="242"/>
      <c r="K27" s="249">
        <f t="shared" si="0"/>
        <v>2.89</v>
      </c>
      <c r="L27" s="249"/>
      <c r="M27" s="254"/>
      <c r="N27" s="254"/>
      <c r="O27" s="254"/>
      <c r="P27" s="254"/>
      <c r="Q27" s="254"/>
      <c r="R27" s="254"/>
      <c r="S27" s="254"/>
      <c r="T27" s="254"/>
    </row>
    <row r="28" spans="1:20" s="165" customFormat="1" ht="15.75" thickBot="1" x14ac:dyDescent="0.25">
      <c r="A28" s="799"/>
      <c r="B28" s="793" t="s">
        <v>142</v>
      </c>
      <c r="C28" s="794"/>
      <c r="D28" s="794" t="s">
        <v>143</v>
      </c>
      <c r="E28" s="794"/>
      <c r="F28" s="794"/>
      <c r="G28" s="794"/>
      <c r="H28" s="267">
        <v>1</v>
      </c>
      <c r="I28" s="250">
        <v>4.1100000000000003</v>
      </c>
      <c r="J28" s="242"/>
      <c r="K28" s="251">
        <f t="shared" si="0"/>
        <v>4.1100000000000003</v>
      </c>
      <c r="L28" s="251"/>
      <c r="M28" s="254"/>
      <c r="N28" s="254"/>
      <c r="O28" s="254"/>
      <c r="P28" s="254"/>
      <c r="Q28" s="254"/>
      <c r="R28" s="254"/>
      <c r="S28" s="254"/>
      <c r="T28" s="254"/>
    </row>
    <row r="29" spans="1:20" s="165" customFormat="1" ht="16.5" thickBot="1" x14ac:dyDescent="0.3">
      <c r="A29" s="799"/>
      <c r="B29" s="252"/>
      <c r="C29" s="253"/>
      <c r="D29" s="254"/>
      <c r="E29" s="254"/>
      <c r="F29" s="254"/>
      <c r="G29" s="254"/>
      <c r="H29" s="254"/>
      <c r="I29" s="255"/>
      <c r="J29" s="255"/>
      <c r="K29" s="256">
        <f>SUM(K23:K28)</f>
        <v>36.11</v>
      </c>
      <c r="L29" s="268"/>
      <c r="M29" s="254"/>
      <c r="N29" s="254"/>
      <c r="O29" s="254"/>
      <c r="P29" s="254"/>
      <c r="Q29" s="254"/>
      <c r="R29" s="254"/>
      <c r="S29" s="254"/>
      <c r="T29" s="254"/>
    </row>
    <row r="30" spans="1:20" s="165" customFormat="1" ht="15" x14ac:dyDescent="0.2">
      <c r="A30" s="799"/>
      <c r="B30" s="252"/>
      <c r="C30" s="253"/>
      <c r="D30" s="254"/>
      <c r="E30" s="254"/>
      <c r="F30" s="254"/>
      <c r="G30" s="254"/>
      <c r="H30" s="254"/>
      <c r="I30" s="255"/>
      <c r="J30" s="255"/>
      <c r="K30" s="259"/>
      <c r="L30" s="260"/>
      <c r="M30" s="254"/>
      <c r="N30" s="254"/>
      <c r="O30" s="254"/>
      <c r="P30" s="254"/>
      <c r="Q30" s="254"/>
      <c r="R30" s="254"/>
      <c r="S30" s="254"/>
      <c r="T30" s="254"/>
    </row>
    <row r="31" spans="1:20" s="165" customFormat="1" ht="15" customHeight="1" x14ac:dyDescent="0.2">
      <c r="A31" s="799"/>
      <c r="B31" s="252"/>
      <c r="C31" s="253"/>
      <c r="D31" s="796" t="s">
        <v>139</v>
      </c>
      <c r="E31" s="797"/>
      <c r="F31" s="797"/>
      <c r="G31" s="797"/>
      <c r="H31" s="797"/>
      <c r="I31" s="797"/>
      <c r="J31" s="797"/>
      <c r="K31" s="797"/>
      <c r="L31" s="261"/>
      <c r="M31" s="254"/>
      <c r="N31" s="254"/>
      <c r="O31" s="254"/>
      <c r="P31" s="254"/>
      <c r="Q31" s="254"/>
      <c r="R31" s="254"/>
      <c r="S31" s="254"/>
      <c r="T31" s="254"/>
    </row>
    <row r="32" spans="1:20" s="165" customFormat="1" ht="35.25" customHeight="1" x14ac:dyDescent="0.2">
      <c r="A32" s="799"/>
      <c r="B32" s="252"/>
      <c r="C32" s="253"/>
      <c r="D32" s="796"/>
      <c r="E32" s="797"/>
      <c r="F32" s="797"/>
      <c r="G32" s="797"/>
      <c r="H32" s="797"/>
      <c r="I32" s="797"/>
      <c r="J32" s="797"/>
      <c r="K32" s="797"/>
      <c r="L32" s="261"/>
      <c r="M32" s="254"/>
      <c r="N32" s="254"/>
      <c r="O32" s="254"/>
      <c r="P32" s="254"/>
      <c r="Q32" s="254"/>
      <c r="R32" s="254"/>
      <c r="S32" s="254"/>
      <c r="T32" s="254"/>
    </row>
    <row r="33" spans="1:256" s="165" customFormat="1" ht="14.25" customHeight="1" x14ac:dyDescent="0.2">
      <c r="A33" s="799"/>
      <c r="B33" s="252"/>
      <c r="C33" s="253"/>
      <c r="D33" s="796"/>
      <c r="E33" s="797"/>
      <c r="F33" s="797"/>
      <c r="G33" s="797"/>
      <c r="H33" s="797"/>
      <c r="I33" s="797"/>
      <c r="J33" s="797"/>
      <c r="K33" s="797"/>
      <c r="L33" s="261"/>
      <c r="M33" s="254"/>
      <c r="N33" s="254"/>
      <c r="O33" s="254"/>
      <c r="P33" s="254"/>
      <c r="Q33" s="254"/>
      <c r="R33" s="254"/>
      <c r="S33" s="254"/>
      <c r="T33" s="254"/>
    </row>
    <row r="34" spans="1:256" s="165" customFormat="1" ht="14.25" customHeight="1" x14ac:dyDescent="0.2">
      <c r="A34" s="799"/>
      <c r="B34" s="252"/>
      <c r="C34" s="253"/>
      <c r="D34" s="796"/>
      <c r="E34" s="797"/>
      <c r="F34" s="797"/>
      <c r="G34" s="797"/>
      <c r="H34" s="797"/>
      <c r="I34" s="797"/>
      <c r="J34" s="797"/>
      <c r="K34" s="797"/>
      <c r="L34" s="260"/>
      <c r="M34" s="254"/>
      <c r="N34" s="254"/>
      <c r="O34" s="254"/>
      <c r="P34" s="254"/>
      <c r="Q34" s="254"/>
      <c r="R34" s="254"/>
      <c r="S34" s="254"/>
      <c r="T34" s="254"/>
    </row>
    <row r="35" spans="1:256" s="165" customFormat="1" ht="14.25" customHeight="1" x14ac:dyDescent="0.2">
      <c r="A35" s="799"/>
      <c r="B35" s="252"/>
      <c r="C35" s="253"/>
      <c r="D35" s="796"/>
      <c r="E35" s="797"/>
      <c r="F35" s="797"/>
      <c r="G35" s="797"/>
      <c r="H35" s="797"/>
      <c r="I35" s="797"/>
      <c r="J35" s="797"/>
      <c r="K35" s="797"/>
      <c r="L35" s="261"/>
      <c r="M35" s="254"/>
      <c r="N35" s="254"/>
      <c r="O35" s="254"/>
      <c r="P35" s="254"/>
      <c r="Q35" s="254"/>
      <c r="R35" s="254"/>
      <c r="S35" s="254"/>
      <c r="T35" s="254"/>
    </row>
    <row r="36" spans="1:256" s="165" customFormat="1" ht="14.25" x14ac:dyDescent="0.2">
      <c r="A36" s="799"/>
      <c r="B36" s="252"/>
      <c r="C36" s="253"/>
      <c r="D36" s="254"/>
      <c r="E36" s="254"/>
      <c r="F36" s="254"/>
      <c r="G36" s="254"/>
      <c r="H36" s="254"/>
      <c r="I36" s="255"/>
      <c r="J36" s="255"/>
      <c r="K36" s="255"/>
      <c r="L36" s="260"/>
      <c r="M36" s="254"/>
      <c r="N36" s="254"/>
      <c r="O36" s="254"/>
      <c r="P36" s="254"/>
      <c r="Q36" s="254"/>
      <c r="R36" s="254"/>
      <c r="S36" s="254"/>
      <c r="T36" s="254"/>
    </row>
    <row r="37" spans="1:256" s="165" customFormat="1" ht="15" thickBot="1" x14ac:dyDescent="0.25">
      <c r="A37" s="800"/>
      <c r="B37" s="262"/>
      <c r="C37" s="263"/>
      <c r="D37" s="264"/>
      <c r="E37" s="264"/>
      <c r="F37" s="264"/>
      <c r="G37" s="264"/>
      <c r="H37" s="264"/>
      <c r="I37" s="265"/>
      <c r="J37" s="265"/>
      <c r="K37" s="265"/>
      <c r="L37" s="266"/>
      <c r="M37" s="254"/>
      <c r="N37" s="254"/>
      <c r="O37" s="254"/>
      <c r="P37" s="254"/>
      <c r="Q37" s="254"/>
      <c r="R37" s="254"/>
      <c r="S37" s="254"/>
      <c r="T37" s="254"/>
    </row>
    <row r="38" spans="1:256" s="165" customFormat="1" ht="7.5" customHeight="1" x14ac:dyDescent="0.2">
      <c r="A38" s="269"/>
      <c r="B38" s="269"/>
      <c r="C38" s="254"/>
      <c r="D38" s="254"/>
      <c r="E38" s="254"/>
      <c r="F38" s="254"/>
      <c r="G38" s="254"/>
      <c r="H38" s="254"/>
      <c r="I38" s="255"/>
      <c r="J38" s="255"/>
      <c r="K38" s="255"/>
      <c r="L38" s="255"/>
      <c r="M38" s="254"/>
      <c r="N38" s="254"/>
      <c r="O38" s="254"/>
      <c r="P38" s="255"/>
      <c r="Q38" s="254"/>
      <c r="R38" s="254"/>
      <c r="S38" s="254"/>
      <c r="T38" s="254"/>
      <c r="U38" s="254"/>
      <c r="V38" s="254"/>
      <c r="W38" s="254"/>
      <c r="X38" s="254"/>
      <c r="Y38" s="254"/>
    </row>
    <row r="39" spans="1:256" s="165" customFormat="1" ht="14.25" customHeight="1" thickBot="1" x14ac:dyDescent="0.25">
      <c r="A39" s="27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R39" s="272"/>
      <c r="T39" s="272"/>
      <c r="V39" s="272"/>
      <c r="X39" s="272"/>
      <c r="Z39" s="272"/>
      <c r="AB39" s="272"/>
      <c r="AD39" s="272"/>
      <c r="AF39" s="272"/>
      <c r="AH39" s="272"/>
      <c r="AJ39" s="272"/>
      <c r="AL39" s="272"/>
      <c r="AN39" s="272"/>
      <c r="AP39" s="272"/>
      <c r="AR39" s="272"/>
      <c r="AT39" s="272"/>
      <c r="AV39" s="272"/>
      <c r="AX39" s="272"/>
      <c r="AZ39" s="272"/>
      <c r="BB39" s="272"/>
      <c r="BD39" s="272"/>
      <c r="BF39" s="272"/>
      <c r="BH39" s="272"/>
      <c r="BJ39" s="272"/>
      <c r="BL39" s="272"/>
      <c r="BN39" s="272"/>
      <c r="BP39" s="272"/>
      <c r="BR39" s="272"/>
      <c r="BT39" s="272"/>
      <c r="BV39" s="272"/>
      <c r="BX39" s="272"/>
      <c r="BZ39" s="272"/>
      <c r="CB39" s="272"/>
      <c r="CD39" s="272"/>
      <c r="CF39" s="272"/>
      <c r="CH39" s="272"/>
      <c r="CJ39" s="272"/>
      <c r="CL39" s="272"/>
      <c r="CN39" s="272"/>
      <c r="CP39" s="272"/>
      <c r="CR39" s="272"/>
      <c r="CT39" s="272"/>
      <c r="CV39" s="272"/>
      <c r="CX39" s="272"/>
      <c r="CZ39" s="272"/>
      <c r="DB39" s="272"/>
      <c r="DD39" s="272"/>
      <c r="DF39" s="272"/>
      <c r="DH39" s="272"/>
      <c r="DJ39" s="272"/>
      <c r="DL39" s="272"/>
      <c r="DN39" s="272"/>
      <c r="DP39" s="272"/>
      <c r="DR39" s="272"/>
      <c r="DT39" s="272"/>
      <c r="DV39" s="272"/>
      <c r="DX39" s="272"/>
      <c r="DZ39" s="272"/>
      <c r="EB39" s="272"/>
      <c r="ED39" s="272"/>
      <c r="EF39" s="272"/>
      <c r="EH39" s="272"/>
      <c r="EJ39" s="272"/>
      <c r="EL39" s="272"/>
      <c r="EN39" s="272"/>
      <c r="EP39" s="272"/>
      <c r="ER39" s="272"/>
      <c r="ET39" s="272"/>
      <c r="EV39" s="272"/>
      <c r="EX39" s="272"/>
      <c r="EZ39" s="272"/>
      <c r="FB39" s="272"/>
      <c r="FD39" s="272"/>
      <c r="FF39" s="272"/>
      <c r="FH39" s="272"/>
      <c r="FJ39" s="272"/>
      <c r="FL39" s="272"/>
      <c r="FN39" s="272"/>
      <c r="FP39" s="272"/>
      <c r="FR39" s="272"/>
      <c r="FT39" s="272"/>
      <c r="FV39" s="272"/>
      <c r="FX39" s="272"/>
      <c r="FZ39" s="272"/>
      <c r="GB39" s="272"/>
      <c r="GD39" s="272"/>
      <c r="GF39" s="272"/>
      <c r="GH39" s="272"/>
      <c r="GJ39" s="272"/>
      <c r="GL39" s="272"/>
      <c r="GN39" s="272"/>
      <c r="GP39" s="272"/>
      <c r="GR39" s="272"/>
      <c r="GT39" s="272"/>
      <c r="GV39" s="272"/>
      <c r="GX39" s="272"/>
      <c r="GZ39" s="272"/>
      <c r="HB39" s="272"/>
      <c r="HD39" s="272"/>
      <c r="HF39" s="272"/>
      <c r="HH39" s="272"/>
      <c r="HJ39" s="272"/>
      <c r="HL39" s="272"/>
      <c r="HN39" s="272"/>
      <c r="HP39" s="272"/>
      <c r="HR39" s="272"/>
      <c r="HT39" s="272"/>
      <c r="HV39" s="272"/>
      <c r="HX39" s="272"/>
      <c r="HZ39" s="272"/>
      <c r="IB39" s="272"/>
      <c r="ID39" s="272"/>
      <c r="IF39" s="272"/>
      <c r="IH39" s="272"/>
      <c r="IJ39" s="272"/>
      <c r="IL39" s="272"/>
      <c r="IN39" s="272"/>
      <c r="IP39" s="272"/>
      <c r="IR39" s="272"/>
      <c r="IT39" s="272"/>
      <c r="IV39" s="272"/>
    </row>
    <row r="40" spans="1:256" s="165" customFormat="1" ht="14.25" customHeight="1" x14ac:dyDescent="0.2">
      <c r="A40" s="270"/>
      <c r="B40" s="273" t="s">
        <v>144</v>
      </c>
      <c r="C40" s="274" t="s">
        <v>4</v>
      </c>
      <c r="D40" s="274" t="s">
        <v>130</v>
      </c>
      <c r="E40" s="274" t="s">
        <v>145</v>
      </c>
      <c r="F40" s="275"/>
      <c r="G40" s="270" t="s">
        <v>101</v>
      </c>
      <c r="H40" s="809" t="s">
        <v>146</v>
      </c>
      <c r="I40" s="809"/>
      <c r="J40" s="809"/>
      <c r="K40" s="809"/>
      <c r="L40" s="809"/>
      <c r="M40" s="276"/>
      <c r="N40" s="277"/>
      <c r="O40" s="277"/>
      <c r="P40" s="278"/>
      <c r="Q40" s="277"/>
      <c r="S40" s="272"/>
      <c r="U40" s="272"/>
      <c r="W40" s="272"/>
      <c r="Y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  <c r="AW40" s="272"/>
      <c r="AY40" s="272"/>
      <c r="BA40" s="272"/>
      <c r="BC40" s="272"/>
      <c r="BE40" s="272"/>
      <c r="BG40" s="272"/>
      <c r="BI40" s="272"/>
      <c r="BK40" s="272"/>
      <c r="BM40" s="272"/>
      <c r="BO40" s="272"/>
      <c r="BQ40" s="272"/>
      <c r="BS40" s="272"/>
      <c r="BU40" s="272"/>
      <c r="BW40" s="272"/>
      <c r="BY40" s="272"/>
      <c r="CA40" s="272"/>
      <c r="CC40" s="272"/>
      <c r="CE40" s="272"/>
      <c r="CG40" s="272"/>
      <c r="CI40" s="272"/>
      <c r="CK40" s="272"/>
      <c r="CM40" s="272"/>
      <c r="CO40" s="272"/>
      <c r="CQ40" s="272"/>
      <c r="CS40" s="272"/>
      <c r="CU40" s="272"/>
      <c r="CW40" s="272"/>
      <c r="CY40" s="272"/>
      <c r="DA40" s="272"/>
      <c r="DC40" s="272"/>
      <c r="DE40" s="272"/>
      <c r="DG40" s="272"/>
      <c r="DI40" s="272"/>
      <c r="DK40" s="272"/>
      <c r="DM40" s="272"/>
      <c r="DO40" s="272"/>
      <c r="DQ40" s="272"/>
      <c r="DS40" s="272"/>
      <c r="DU40" s="272"/>
      <c r="DW40" s="272"/>
      <c r="DY40" s="272"/>
      <c r="EA40" s="272"/>
      <c r="EC40" s="272"/>
      <c r="EE40" s="272"/>
      <c r="EG40" s="272"/>
      <c r="EI40" s="272"/>
      <c r="EK40" s="272"/>
      <c r="EM40" s="272"/>
      <c r="EO40" s="272"/>
      <c r="EQ40" s="272"/>
      <c r="ES40" s="272"/>
      <c r="EU40" s="272"/>
      <c r="EW40" s="272"/>
      <c r="EY40" s="272"/>
      <c r="FA40" s="272"/>
      <c r="FC40" s="272"/>
      <c r="FE40" s="272"/>
      <c r="FG40" s="272"/>
      <c r="FI40" s="272"/>
      <c r="FK40" s="272"/>
      <c r="FM40" s="272"/>
      <c r="FO40" s="272"/>
      <c r="FQ40" s="272"/>
      <c r="FS40" s="272"/>
      <c r="FU40" s="272"/>
      <c r="FW40" s="272"/>
      <c r="FY40" s="272"/>
      <c r="GA40" s="272"/>
      <c r="GC40" s="272"/>
      <c r="GE40" s="272"/>
      <c r="GG40" s="272"/>
      <c r="GI40" s="272"/>
      <c r="GK40" s="272"/>
      <c r="GM40" s="272"/>
      <c r="GO40" s="272"/>
      <c r="GQ40" s="272"/>
      <c r="GS40" s="272"/>
      <c r="GU40" s="272"/>
      <c r="GW40" s="272"/>
      <c r="GY40" s="272"/>
      <c r="HA40" s="272"/>
      <c r="HC40" s="272"/>
      <c r="HE40" s="272"/>
      <c r="HG40" s="272"/>
      <c r="HI40" s="272"/>
      <c r="HK40" s="272"/>
      <c r="HM40" s="272"/>
      <c r="HO40" s="272"/>
      <c r="HQ40" s="272"/>
      <c r="HS40" s="272"/>
      <c r="HU40" s="272"/>
      <c r="HW40" s="272"/>
      <c r="HY40" s="272"/>
      <c r="IA40" s="272"/>
      <c r="IC40" s="272"/>
      <c r="IE40" s="272"/>
      <c r="IG40" s="272"/>
      <c r="II40" s="272"/>
      <c r="IK40" s="272"/>
      <c r="IM40" s="272"/>
      <c r="IO40" s="272"/>
      <c r="IQ40" s="272"/>
      <c r="IS40" s="272"/>
      <c r="IU40" s="272"/>
    </row>
    <row r="41" spans="1:256" ht="14.25" customHeight="1" x14ac:dyDescent="0.2">
      <c r="A41" s="272"/>
      <c r="B41" s="279" t="s">
        <v>147</v>
      </c>
      <c r="C41" s="280" t="s">
        <v>148</v>
      </c>
      <c r="D41" s="280" t="s">
        <v>149</v>
      </c>
      <c r="E41" s="281">
        <v>0.75</v>
      </c>
      <c r="F41" s="282"/>
      <c r="H41" s="809"/>
      <c r="I41" s="809"/>
      <c r="J41" s="809"/>
      <c r="K41" s="809"/>
      <c r="L41" s="809"/>
      <c r="M41" s="276"/>
      <c r="P41" s="283"/>
      <c r="Q41" s="183"/>
      <c r="R41" s="183"/>
      <c r="S41" s="183"/>
      <c r="T41" s="183"/>
      <c r="U41" s="183"/>
      <c r="V41" s="183"/>
      <c r="W41" s="183"/>
      <c r="X41" s="183"/>
      <c r="Y41" s="183"/>
    </row>
    <row r="42" spans="1:256" ht="14.25" customHeight="1" x14ac:dyDescent="0.2">
      <c r="B42" s="279" t="s">
        <v>150</v>
      </c>
      <c r="C42" s="280" t="s">
        <v>151</v>
      </c>
      <c r="D42" s="280" t="s">
        <v>152</v>
      </c>
      <c r="E42" s="281">
        <v>1.1399999999999999</v>
      </c>
      <c r="F42" s="282"/>
      <c r="H42" s="809"/>
      <c r="I42" s="809"/>
      <c r="J42" s="809"/>
      <c r="K42" s="809"/>
      <c r="L42" s="809"/>
      <c r="M42" s="276"/>
      <c r="P42" s="2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256" s="285" customFormat="1" ht="14.25" customHeight="1" x14ac:dyDescent="0.2">
      <c r="A43" s="284"/>
      <c r="B43" s="279" t="s">
        <v>153</v>
      </c>
      <c r="C43" s="280" t="s">
        <v>154</v>
      </c>
      <c r="D43" s="280" t="s">
        <v>155</v>
      </c>
      <c r="E43" s="281">
        <v>1.61</v>
      </c>
      <c r="F43" s="282"/>
      <c r="H43" s="809"/>
      <c r="I43" s="809"/>
      <c r="J43" s="809"/>
      <c r="K43" s="809"/>
      <c r="L43" s="809"/>
      <c r="M43" s="276"/>
      <c r="Q43" s="286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56" ht="14.25" customHeight="1" x14ac:dyDescent="0.2">
      <c r="A44" s="272"/>
      <c r="B44" s="279" t="s">
        <v>156</v>
      </c>
      <c r="C44" s="280" t="s">
        <v>157</v>
      </c>
      <c r="D44" s="280" t="s">
        <v>158</v>
      </c>
      <c r="E44" s="281">
        <v>2.19</v>
      </c>
      <c r="F44" s="282"/>
      <c r="G44" s="272" t="s">
        <v>103</v>
      </c>
      <c r="H44" s="810"/>
      <c r="I44" s="810"/>
      <c r="J44" s="810"/>
      <c r="K44" s="288"/>
      <c r="L44" s="289"/>
      <c r="M44" s="289"/>
      <c r="P44" s="283"/>
      <c r="Q44" s="183"/>
      <c r="R44" s="183"/>
      <c r="S44" s="183"/>
      <c r="T44" s="183"/>
      <c r="U44" s="183"/>
      <c r="V44" s="183"/>
      <c r="W44" s="183"/>
      <c r="X44" s="183"/>
      <c r="Y44" s="183"/>
    </row>
    <row r="45" spans="1:256" ht="14.25" customHeight="1" x14ac:dyDescent="0.2">
      <c r="B45" s="279" t="s">
        <v>159</v>
      </c>
      <c r="C45" s="280" t="s">
        <v>160</v>
      </c>
      <c r="D45" s="280" t="s">
        <v>161</v>
      </c>
      <c r="E45" s="281">
        <v>2.63</v>
      </c>
      <c r="F45" s="282"/>
      <c r="H45" s="810" t="s">
        <v>162</v>
      </c>
      <c r="I45" s="810"/>
      <c r="J45" s="810"/>
      <c r="K45" s="288"/>
      <c r="L45" s="289"/>
      <c r="M45" s="289"/>
      <c r="P45" s="283"/>
      <c r="Q45" s="183"/>
      <c r="R45" s="183"/>
      <c r="S45" s="183"/>
      <c r="T45" s="183"/>
      <c r="U45" s="183"/>
      <c r="V45" s="183"/>
      <c r="W45" s="183"/>
      <c r="X45" s="183"/>
      <c r="Y45" s="183"/>
    </row>
    <row r="46" spans="1:256" ht="14.25" customHeight="1" x14ac:dyDescent="0.2">
      <c r="B46" s="279" t="s">
        <v>163</v>
      </c>
      <c r="C46" s="280" t="s">
        <v>164</v>
      </c>
      <c r="D46" s="280" t="s">
        <v>165</v>
      </c>
      <c r="E46" s="281">
        <v>3.2</v>
      </c>
      <c r="F46" s="282"/>
      <c r="G46" s="284" t="s">
        <v>166</v>
      </c>
      <c r="H46" s="810" t="s">
        <v>167</v>
      </c>
      <c r="I46" s="810"/>
      <c r="J46" s="810"/>
      <c r="K46" s="810"/>
      <c r="L46" s="810"/>
      <c r="M46" s="288"/>
      <c r="P46" s="2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56" ht="14.25" customHeight="1" x14ac:dyDescent="0.2">
      <c r="B47" s="279" t="s">
        <v>168</v>
      </c>
      <c r="C47" s="280" t="s">
        <v>169</v>
      </c>
      <c r="D47" s="280" t="s">
        <v>170</v>
      </c>
      <c r="E47" s="281">
        <v>3.75</v>
      </c>
      <c r="F47" s="282"/>
      <c r="H47" s="289"/>
      <c r="I47" s="289"/>
      <c r="J47" s="290"/>
      <c r="K47" s="290"/>
      <c r="L47" s="289"/>
      <c r="M47" s="289"/>
    </row>
    <row r="48" spans="1:256" ht="15" x14ac:dyDescent="0.2">
      <c r="B48" s="279" t="s">
        <v>171</v>
      </c>
      <c r="C48" s="280" t="s">
        <v>172</v>
      </c>
      <c r="D48" s="280" t="s">
        <v>173</v>
      </c>
      <c r="E48" s="281">
        <v>4.6900000000000004</v>
      </c>
      <c r="F48" s="282"/>
      <c r="H48" s="289"/>
      <c r="I48" s="289"/>
      <c r="J48" s="290"/>
      <c r="K48" s="290"/>
      <c r="L48" s="289"/>
      <c r="M48" s="289"/>
    </row>
    <row r="49" spans="1:16" ht="15" x14ac:dyDescent="0.2">
      <c r="B49" s="279" t="s">
        <v>174</v>
      </c>
      <c r="C49" s="280" t="s">
        <v>175</v>
      </c>
      <c r="D49" s="280" t="s">
        <v>176</v>
      </c>
      <c r="E49" s="281">
        <v>5.27</v>
      </c>
      <c r="F49" s="282"/>
      <c r="H49" s="289"/>
      <c r="I49" s="289"/>
      <c r="J49" s="290"/>
      <c r="K49" s="290"/>
      <c r="L49" s="289"/>
      <c r="M49" s="289"/>
    </row>
    <row r="50" spans="1:16" ht="15" x14ac:dyDescent="0.2">
      <c r="B50" s="279" t="s">
        <v>177</v>
      </c>
      <c r="C50" s="280" t="s">
        <v>178</v>
      </c>
      <c r="D50" s="280" t="s">
        <v>179</v>
      </c>
      <c r="E50" s="281">
        <v>5.84</v>
      </c>
      <c r="F50" s="282"/>
      <c r="H50" s="289"/>
      <c r="I50" s="289"/>
      <c r="J50" s="290"/>
      <c r="K50" s="290"/>
      <c r="L50" s="289"/>
      <c r="M50" s="289"/>
    </row>
    <row r="51" spans="1:16" ht="15.75" thickBot="1" x14ac:dyDescent="0.25">
      <c r="B51" s="291" t="s">
        <v>180</v>
      </c>
      <c r="C51" s="292" t="s">
        <v>181</v>
      </c>
      <c r="D51" s="292" t="s">
        <v>182</v>
      </c>
      <c r="E51" s="293">
        <v>6.38</v>
      </c>
      <c r="F51" s="282"/>
      <c r="H51" s="289"/>
      <c r="I51" s="289"/>
      <c r="J51" s="290"/>
      <c r="K51" s="290"/>
      <c r="L51" s="289"/>
      <c r="M51" s="289"/>
    </row>
    <row r="52" spans="1:16" x14ac:dyDescent="0.2">
      <c r="K52" s="159"/>
      <c r="L52" s="159"/>
      <c r="O52" s="235"/>
      <c r="P52" s="159"/>
    </row>
    <row r="53" spans="1:16" x14ac:dyDescent="0.2">
      <c r="K53" s="159"/>
      <c r="L53" s="159"/>
      <c r="O53" s="235"/>
      <c r="P53" s="159"/>
    </row>
    <row r="54" spans="1:16" x14ac:dyDescent="0.2">
      <c r="K54" s="159"/>
      <c r="L54" s="159"/>
      <c r="O54" s="235"/>
      <c r="P54" s="159"/>
    </row>
    <row r="55" spans="1:16" x14ac:dyDescent="0.2">
      <c r="K55" s="159"/>
      <c r="L55" s="159"/>
      <c r="O55" s="235"/>
      <c r="P55" s="159"/>
    </row>
    <row r="60" spans="1:16" ht="14.25" x14ac:dyDescent="0.2">
      <c r="A60" s="29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295"/>
    </row>
    <row r="61" spans="1:16" ht="14.25" x14ac:dyDescent="0.2">
      <c r="A61" s="294"/>
      <c r="B61" s="296"/>
      <c r="C61" s="296"/>
      <c r="D61" s="296"/>
      <c r="E61" s="296"/>
      <c r="F61" s="295"/>
      <c r="G61" s="295"/>
      <c r="H61" s="297"/>
      <c r="I61" s="297"/>
      <c r="J61" s="297"/>
      <c r="K61" s="295"/>
      <c r="L61" s="295"/>
    </row>
    <row r="62" spans="1:16" ht="14.25" x14ac:dyDescent="0.2">
      <c r="A62" s="298"/>
      <c r="B62" s="254"/>
      <c r="C62" s="254"/>
      <c r="D62" s="254"/>
      <c r="E62" s="254"/>
      <c r="F62" s="183"/>
      <c r="G62" s="183"/>
      <c r="H62" s="283"/>
      <c r="I62" s="283"/>
      <c r="J62" s="283"/>
      <c r="K62" s="183"/>
      <c r="L62" s="183"/>
    </row>
    <row r="63" spans="1:16" ht="14.25" x14ac:dyDescent="0.2">
      <c r="A63" s="183"/>
      <c r="B63" s="254"/>
      <c r="C63" s="183"/>
      <c r="D63" s="183"/>
      <c r="E63" s="183"/>
      <c r="F63" s="183"/>
      <c r="G63" s="183"/>
      <c r="H63" s="283"/>
      <c r="I63" s="283"/>
      <c r="J63" s="283"/>
      <c r="K63" s="183"/>
      <c r="L63" s="183"/>
    </row>
    <row r="64" spans="1:16" ht="14.25" x14ac:dyDescent="0.2">
      <c r="A64" s="299"/>
      <c r="B64" s="812"/>
      <c r="C64" s="812"/>
      <c r="D64" s="812"/>
      <c r="E64" s="812"/>
      <c r="F64" s="812"/>
      <c r="G64" s="300"/>
      <c r="H64" s="287"/>
      <c r="I64" s="286"/>
      <c r="J64" s="286"/>
      <c r="K64" s="286"/>
      <c r="L64" s="286"/>
    </row>
    <row r="69" spans="2:8" ht="14.25" x14ac:dyDescent="0.2">
      <c r="B69" s="301"/>
      <c r="C69" s="301"/>
      <c r="D69" s="301"/>
      <c r="E69" s="301"/>
      <c r="F69" s="301"/>
      <c r="G69" s="301"/>
      <c r="H69" s="301"/>
    </row>
    <row r="70" spans="2:8" ht="15" x14ac:dyDescent="0.2">
      <c r="B70" s="302"/>
      <c r="C70" s="303"/>
      <c r="D70" s="303"/>
      <c r="E70" s="303"/>
      <c r="F70" s="304"/>
      <c r="G70" s="304"/>
      <c r="H70" s="304"/>
    </row>
    <row r="71" spans="2:8" ht="15" x14ac:dyDescent="0.2">
      <c r="B71" s="302"/>
      <c r="C71" s="303"/>
      <c r="D71" s="303"/>
      <c r="E71" s="303"/>
      <c r="F71" s="304"/>
      <c r="G71" s="304"/>
      <c r="H71" s="304"/>
    </row>
    <row r="72" spans="2:8" ht="15" x14ac:dyDescent="0.2">
      <c r="B72" s="302"/>
      <c r="C72" s="303"/>
      <c r="D72" s="303"/>
      <c r="E72" s="303"/>
      <c r="F72" s="304"/>
      <c r="G72" s="304"/>
      <c r="H72" s="304"/>
    </row>
    <row r="73" spans="2:8" ht="15" x14ac:dyDescent="0.2">
      <c r="B73" s="302"/>
      <c r="C73" s="303"/>
      <c r="D73" s="303"/>
      <c r="E73" s="303"/>
      <c r="F73" s="304"/>
      <c r="G73" s="304"/>
      <c r="H73" s="304"/>
    </row>
    <row r="74" spans="2:8" ht="15" x14ac:dyDescent="0.2">
      <c r="B74" s="302"/>
      <c r="C74" s="303"/>
      <c r="D74" s="303"/>
      <c r="E74" s="303"/>
      <c r="F74" s="304"/>
      <c r="G74" s="304"/>
      <c r="H74" s="304"/>
    </row>
    <row r="75" spans="2:8" ht="15" x14ac:dyDescent="0.2">
      <c r="B75" s="302"/>
      <c r="C75" s="303"/>
      <c r="D75" s="303"/>
      <c r="E75" s="303"/>
      <c r="F75" s="304"/>
      <c r="G75" s="304"/>
      <c r="H75" s="304"/>
    </row>
    <row r="76" spans="2:8" ht="15" x14ac:dyDescent="0.2">
      <c r="B76" s="302"/>
      <c r="C76" s="303"/>
      <c r="D76" s="303"/>
      <c r="E76" s="303"/>
      <c r="F76" s="304"/>
      <c r="G76" s="304"/>
      <c r="H76" s="304"/>
    </row>
    <row r="77" spans="2:8" ht="15" x14ac:dyDescent="0.2">
      <c r="B77" s="302"/>
      <c r="C77" s="303"/>
      <c r="D77" s="303"/>
      <c r="E77" s="303"/>
      <c r="F77" s="304"/>
      <c r="G77" s="304"/>
      <c r="H77" s="304"/>
    </row>
    <row r="78" spans="2:8" ht="15" x14ac:dyDescent="0.2">
      <c r="B78" s="302"/>
      <c r="C78" s="303"/>
      <c r="D78" s="303"/>
      <c r="E78" s="303"/>
      <c r="F78" s="304"/>
      <c r="G78" s="304"/>
      <c r="H78" s="304"/>
    </row>
    <row r="79" spans="2:8" ht="15" x14ac:dyDescent="0.2">
      <c r="B79" s="302"/>
      <c r="C79" s="303"/>
      <c r="D79" s="303"/>
      <c r="E79" s="303"/>
      <c r="F79" s="304"/>
      <c r="G79" s="304"/>
      <c r="H79" s="304"/>
    </row>
    <row r="80" spans="2:8" ht="15" x14ac:dyDescent="0.2">
      <c r="B80" s="302"/>
      <c r="C80" s="303"/>
      <c r="D80" s="303"/>
      <c r="E80" s="303"/>
      <c r="F80" s="304"/>
      <c r="G80" s="304"/>
      <c r="H80" s="304"/>
    </row>
  </sheetData>
  <mergeCells count="44">
    <mergeCell ref="H44:J44"/>
    <mergeCell ref="H45:J45"/>
    <mergeCell ref="H46:L46"/>
    <mergeCell ref="B60:K60"/>
    <mergeCell ref="B64:F64"/>
    <mergeCell ref="H40:L43"/>
    <mergeCell ref="B23:C23"/>
    <mergeCell ref="D23:G23"/>
    <mergeCell ref="B24:C24"/>
    <mergeCell ref="D24:G24"/>
    <mergeCell ref="D25:G25"/>
    <mergeCell ref="B26:C26"/>
    <mergeCell ref="D26:G26"/>
    <mergeCell ref="B27:C27"/>
    <mergeCell ref="D27:G27"/>
    <mergeCell ref="B28:C28"/>
    <mergeCell ref="D28:G28"/>
    <mergeCell ref="D31:K35"/>
    <mergeCell ref="D13:G13"/>
    <mergeCell ref="B14:C14"/>
    <mergeCell ref="D14:G14"/>
    <mergeCell ref="D17:K18"/>
    <mergeCell ref="A21:A37"/>
    <mergeCell ref="B21:C21"/>
    <mergeCell ref="D21:G22"/>
    <mergeCell ref="H21:H22"/>
    <mergeCell ref="I21:J21"/>
    <mergeCell ref="K21:L21"/>
    <mergeCell ref="A9:A20"/>
    <mergeCell ref="B9:C9"/>
    <mergeCell ref="D9:G10"/>
    <mergeCell ref="H9:H10"/>
    <mergeCell ref="I9:J9"/>
    <mergeCell ref="K9:L9"/>
    <mergeCell ref="B11:C11"/>
    <mergeCell ref="D11:G11"/>
    <mergeCell ref="B12:C12"/>
    <mergeCell ref="D12:G12"/>
    <mergeCell ref="H1:K1"/>
    <mergeCell ref="H2:K2"/>
    <mergeCell ref="H3:K3"/>
    <mergeCell ref="H4:K4"/>
    <mergeCell ref="A5:K5"/>
    <mergeCell ref="B7:L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"/>
  <sheetViews>
    <sheetView topLeftCell="A7" zoomScale="80" zoomScaleNormal="80" zoomScaleSheetLayoutView="90" workbookViewId="0">
      <selection activeCell="J32" sqref="J32"/>
    </sheetView>
  </sheetViews>
  <sheetFormatPr defaultRowHeight="12.75" x14ac:dyDescent="0.2"/>
  <cols>
    <col min="1" max="1" width="5.140625" style="159" customWidth="1"/>
    <col min="2" max="2" width="12.140625" style="159" customWidth="1"/>
    <col min="3" max="3" width="34.5703125" style="159" customWidth="1"/>
    <col min="4" max="4" width="9.140625" style="159"/>
    <col min="5" max="6" width="12" style="235" customWidth="1"/>
    <col min="7" max="8" width="21.28515625" style="235" customWidth="1"/>
    <col min="9" max="9" width="13.7109375" style="159" customWidth="1"/>
    <col min="10" max="10" width="34.5703125" style="159" customWidth="1"/>
    <col min="11" max="11" width="9" style="159" customWidth="1"/>
    <col min="12" max="13" width="12.28515625" style="235" customWidth="1"/>
    <col min="14" max="15" width="21.28515625" style="159" customWidth="1"/>
    <col min="16" max="16" width="9.140625" style="159"/>
    <col min="17" max="17" width="9.5703125" style="159" bestFit="1" customWidth="1"/>
    <col min="18" max="18" width="59.140625" style="159" bestFit="1" customWidth="1"/>
    <col min="19" max="21" width="9.140625" style="159"/>
    <col min="22" max="22" width="9.5703125" style="159" bestFit="1" customWidth="1"/>
    <col min="23" max="16384" width="9.140625" style="159"/>
  </cols>
  <sheetData>
    <row r="1" spans="1:23" ht="15" x14ac:dyDescent="0.25">
      <c r="E1" s="305"/>
      <c r="F1" s="305"/>
      <c r="G1" s="159"/>
      <c r="H1" s="159"/>
      <c r="L1" s="159"/>
      <c r="M1" s="159"/>
    </row>
    <row r="2" spans="1:23" ht="15" x14ac:dyDescent="0.25">
      <c r="E2" s="305"/>
      <c r="F2" s="305"/>
      <c r="G2" s="159"/>
      <c r="H2" s="159"/>
      <c r="L2" s="159"/>
      <c r="M2" s="159"/>
    </row>
    <row r="3" spans="1:23" ht="15" x14ac:dyDescent="0.25">
      <c r="E3" s="305"/>
      <c r="F3" s="305"/>
      <c r="G3" s="159"/>
      <c r="H3" s="159"/>
      <c r="L3" s="159"/>
      <c r="M3" s="159"/>
    </row>
    <row r="4" spans="1:23" x14ac:dyDescent="0.2">
      <c r="E4" s="306"/>
      <c r="F4" s="306"/>
      <c r="G4" s="159"/>
      <c r="H4" s="159"/>
      <c r="L4" s="159"/>
      <c r="M4" s="159"/>
    </row>
    <row r="5" spans="1:23" ht="27" customHeight="1" x14ac:dyDescent="0.3">
      <c r="A5" s="785" t="s">
        <v>183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234"/>
    </row>
    <row r="6" spans="1:23" ht="6.75" customHeight="1" thickBot="1" x14ac:dyDescent="0.25">
      <c r="A6" s="162"/>
    </row>
    <row r="7" spans="1:23" ht="12.75" customHeight="1" x14ac:dyDescent="0.2">
      <c r="A7" s="236"/>
      <c r="B7" s="813" t="s">
        <v>184</v>
      </c>
      <c r="C7" s="814"/>
      <c r="D7" s="814"/>
      <c r="E7" s="814"/>
      <c r="F7" s="814"/>
      <c r="G7" s="814"/>
      <c r="H7" s="815"/>
      <c r="I7" s="813" t="s">
        <v>185</v>
      </c>
      <c r="J7" s="814"/>
      <c r="K7" s="814"/>
      <c r="L7" s="814"/>
      <c r="M7" s="814"/>
      <c r="N7" s="814"/>
      <c r="O7" s="815"/>
      <c r="P7" s="183"/>
      <c r="Q7" s="183"/>
      <c r="R7" s="183"/>
      <c r="S7" s="183"/>
      <c r="T7" s="183"/>
      <c r="U7" s="183"/>
      <c r="V7" s="183"/>
      <c r="W7" s="183"/>
    </row>
    <row r="8" spans="1:23" ht="12.75" customHeight="1" thickBot="1" x14ac:dyDescent="0.25">
      <c r="A8" s="237"/>
      <c r="B8" s="816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7"/>
      <c r="N8" s="817"/>
      <c r="O8" s="818"/>
      <c r="P8" s="183"/>
      <c r="Q8" s="183"/>
      <c r="R8" s="183"/>
      <c r="S8" s="183"/>
      <c r="T8" s="183"/>
      <c r="U8" s="183"/>
      <c r="V8" s="183"/>
      <c r="W8" s="183"/>
    </row>
    <row r="9" spans="1:23" s="240" customFormat="1" ht="14.25" customHeight="1" x14ac:dyDescent="0.2">
      <c r="A9" s="798" t="s">
        <v>186</v>
      </c>
      <c r="B9" s="819" t="s">
        <v>89</v>
      </c>
      <c r="C9" s="821" t="s">
        <v>130</v>
      </c>
      <c r="D9" s="709" t="s">
        <v>5</v>
      </c>
      <c r="E9" s="709" t="s">
        <v>90</v>
      </c>
      <c r="F9" s="709"/>
      <c r="G9" s="709" t="s">
        <v>91</v>
      </c>
      <c r="H9" s="71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  <c r="P9" s="238"/>
      <c r="Q9" s="238"/>
      <c r="R9" s="238"/>
      <c r="S9" s="238"/>
      <c r="T9" s="238"/>
      <c r="U9" s="238"/>
      <c r="V9" s="238"/>
      <c r="W9" s="239"/>
    </row>
    <row r="10" spans="1:23" s="240" customFormat="1" ht="14.25" customHeight="1" thickBot="1" x14ac:dyDescent="0.25">
      <c r="A10" s="799"/>
      <c r="B10" s="820"/>
      <c r="C10" s="822"/>
      <c r="D10" s="713"/>
      <c r="E10" s="198" t="s">
        <v>10</v>
      </c>
      <c r="F10" s="198" t="s">
        <v>11</v>
      </c>
      <c r="G10" s="198" t="s">
        <v>10</v>
      </c>
      <c r="H10" s="199" t="s">
        <v>11</v>
      </c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  <c r="P10" s="238"/>
      <c r="Q10" s="238"/>
      <c r="R10" s="238"/>
      <c r="S10" s="238"/>
      <c r="T10" s="238"/>
      <c r="U10" s="238"/>
      <c r="V10" s="238"/>
      <c r="W10" s="239"/>
    </row>
    <row r="11" spans="1:23" s="240" customFormat="1" ht="15" x14ac:dyDescent="0.2">
      <c r="A11" s="799"/>
      <c r="B11" s="307" t="s">
        <v>187</v>
      </c>
      <c r="C11" s="308" t="s">
        <v>188</v>
      </c>
      <c r="D11" s="241">
        <v>1</v>
      </c>
      <c r="E11" s="242">
        <v>14.82</v>
      </c>
      <c r="F11" s="242">
        <f>E11-E11*Скидки!$B$9</f>
        <v>14.82</v>
      </c>
      <c r="G11" s="242">
        <f t="shared" ref="G11:G16" si="0">E11*D11</f>
        <v>14.82</v>
      </c>
      <c r="H11" s="242">
        <f t="shared" ref="H11:H16" si="1">F11*D11</f>
        <v>14.82</v>
      </c>
      <c r="I11" s="309" t="s">
        <v>187</v>
      </c>
      <c r="J11" s="246" t="s">
        <v>188</v>
      </c>
      <c r="K11" s="246">
        <v>1</v>
      </c>
      <c r="L11" s="242">
        <f>E11</f>
        <v>14.82</v>
      </c>
      <c r="M11" s="242">
        <f>L11-L11*Скидки!$B$9</f>
        <v>14.82</v>
      </c>
      <c r="N11" s="242">
        <f t="shared" ref="N11:N17" si="2">L11*K11</f>
        <v>14.82</v>
      </c>
      <c r="O11" s="243">
        <f t="shared" ref="O11:O17" si="3">M11*K11</f>
        <v>14.82</v>
      </c>
      <c r="P11" s="244"/>
      <c r="Q11" s="244"/>
      <c r="R11" s="239"/>
      <c r="S11" s="245"/>
      <c r="T11" s="245"/>
      <c r="U11" s="244"/>
      <c r="V11" s="244"/>
      <c r="W11" s="239"/>
    </row>
    <row r="12" spans="1:23" s="240" customFormat="1" ht="15" x14ac:dyDescent="0.2">
      <c r="A12" s="799"/>
      <c r="B12" s="309" t="s">
        <v>189</v>
      </c>
      <c r="C12" s="310" t="s">
        <v>133</v>
      </c>
      <c r="D12" s="246">
        <v>2</v>
      </c>
      <c r="E12" s="311">
        <v>2.93</v>
      </c>
      <c r="F12" s="242">
        <f>E12-E12*Скидки!$B$9</f>
        <v>2.93</v>
      </c>
      <c r="G12" s="311">
        <f t="shared" si="0"/>
        <v>5.86</v>
      </c>
      <c r="H12" s="311">
        <f t="shared" si="1"/>
        <v>5.86</v>
      </c>
      <c r="I12" s="309" t="s">
        <v>189</v>
      </c>
      <c r="J12" s="310" t="s">
        <v>133</v>
      </c>
      <c r="K12" s="246">
        <v>2</v>
      </c>
      <c r="L12" s="311">
        <f>E12</f>
        <v>2.93</v>
      </c>
      <c r="M12" s="242">
        <f>L12-L12*Скидки!$B$9</f>
        <v>2.93</v>
      </c>
      <c r="N12" s="311">
        <f t="shared" si="2"/>
        <v>5.86</v>
      </c>
      <c r="O12" s="247">
        <f t="shared" si="3"/>
        <v>5.86</v>
      </c>
      <c r="P12" s="244"/>
      <c r="Q12" s="244"/>
      <c r="R12" s="239"/>
      <c r="S12" s="245"/>
      <c r="T12" s="245"/>
      <c r="U12" s="244"/>
      <c r="V12" s="244"/>
      <c r="W12" s="239"/>
    </row>
    <row r="13" spans="1:23" s="240" customFormat="1" ht="15" x14ac:dyDescent="0.2">
      <c r="A13" s="799"/>
      <c r="B13" s="309" t="s">
        <v>190</v>
      </c>
      <c r="C13" s="310" t="s">
        <v>191</v>
      </c>
      <c r="D13" s="246">
        <v>2</v>
      </c>
      <c r="E13" s="311">
        <v>0.56000000000000005</v>
      </c>
      <c r="F13" s="242">
        <f>E13-E13*Скидки!$B$9</f>
        <v>0.56000000000000005</v>
      </c>
      <c r="G13" s="311">
        <f t="shared" si="0"/>
        <v>1.1200000000000001</v>
      </c>
      <c r="H13" s="311">
        <f t="shared" si="1"/>
        <v>1.1200000000000001</v>
      </c>
      <c r="I13" s="309" t="s">
        <v>190</v>
      </c>
      <c r="J13" s="246" t="s">
        <v>191</v>
      </c>
      <c r="K13" s="246">
        <v>2</v>
      </c>
      <c r="L13" s="311">
        <f>E13</f>
        <v>0.56000000000000005</v>
      </c>
      <c r="M13" s="242">
        <f>L13-L13*Скидки!$B$9</f>
        <v>0.56000000000000005</v>
      </c>
      <c r="N13" s="311">
        <f t="shared" si="2"/>
        <v>1.1200000000000001</v>
      </c>
      <c r="O13" s="247">
        <f t="shared" si="3"/>
        <v>1.1200000000000001</v>
      </c>
      <c r="P13" s="244"/>
      <c r="Q13" s="244"/>
      <c r="R13" s="239"/>
      <c r="S13" s="245"/>
      <c r="T13" s="245"/>
      <c r="U13" s="244"/>
      <c r="V13" s="244"/>
      <c r="W13" s="239"/>
    </row>
    <row r="14" spans="1:23" s="240" customFormat="1" ht="15" x14ac:dyDescent="0.2">
      <c r="A14" s="799"/>
      <c r="B14" s="309">
        <v>1486</v>
      </c>
      <c r="C14" s="310" t="s">
        <v>192</v>
      </c>
      <c r="D14" s="246">
        <v>2</v>
      </c>
      <c r="E14" s="311">
        <v>2.15</v>
      </c>
      <c r="F14" s="242">
        <f>E14-E14*Скидки!$B$9</f>
        <v>2.15</v>
      </c>
      <c r="G14" s="311">
        <f t="shared" si="0"/>
        <v>4.3</v>
      </c>
      <c r="H14" s="311">
        <f t="shared" si="1"/>
        <v>4.3</v>
      </c>
      <c r="I14" s="312" t="s">
        <v>193</v>
      </c>
      <c r="J14" s="313" t="s">
        <v>194</v>
      </c>
      <c r="K14" s="246">
        <v>2</v>
      </c>
      <c r="L14" s="311">
        <v>8.69</v>
      </c>
      <c r="M14" s="242">
        <f>L14-L14*Скидки!$B$9</f>
        <v>8.69</v>
      </c>
      <c r="N14" s="311">
        <f t="shared" si="2"/>
        <v>17.38</v>
      </c>
      <c r="O14" s="247">
        <f t="shared" si="3"/>
        <v>17.38</v>
      </c>
      <c r="P14" s="244"/>
      <c r="Q14" s="244"/>
      <c r="R14" s="239"/>
      <c r="S14" s="245"/>
      <c r="T14" s="245"/>
      <c r="U14" s="244"/>
      <c r="V14" s="244"/>
      <c r="W14" s="239"/>
    </row>
    <row r="15" spans="1:23" s="240" customFormat="1" ht="15" x14ac:dyDescent="0.2">
      <c r="A15" s="799"/>
      <c r="B15" s="533" t="s">
        <v>195</v>
      </c>
      <c r="C15" s="310" t="s">
        <v>196</v>
      </c>
      <c r="D15" s="246">
        <v>2</v>
      </c>
      <c r="E15" s="311">
        <v>1.51</v>
      </c>
      <c r="F15" s="242">
        <f>E15-E15*Скидки!$B$9</f>
        <v>1.51</v>
      </c>
      <c r="G15" s="311">
        <f t="shared" si="0"/>
        <v>3.02</v>
      </c>
      <c r="H15" s="311">
        <f t="shared" si="1"/>
        <v>3.02</v>
      </c>
      <c r="I15" s="312" t="s">
        <v>119</v>
      </c>
      <c r="J15" s="313" t="s">
        <v>118</v>
      </c>
      <c r="K15" s="246">
        <v>2</v>
      </c>
      <c r="L15" s="311">
        <v>1.28</v>
      </c>
      <c r="M15" s="242">
        <f>L15-L15*Скидки!$B$9</f>
        <v>1.28</v>
      </c>
      <c r="N15" s="311">
        <f t="shared" si="2"/>
        <v>2.56</v>
      </c>
      <c r="O15" s="247">
        <f t="shared" si="3"/>
        <v>2.56</v>
      </c>
      <c r="P15" s="244"/>
      <c r="Q15" s="244"/>
      <c r="R15" s="239"/>
      <c r="S15" s="245"/>
      <c r="T15" s="245"/>
      <c r="U15" s="244"/>
      <c r="V15" s="244"/>
      <c r="W15" s="239"/>
    </row>
    <row r="16" spans="1:23" s="240" customFormat="1" ht="15.75" thickBot="1" x14ac:dyDescent="0.25">
      <c r="A16" s="799"/>
      <c r="B16" s="314" t="s">
        <v>197</v>
      </c>
      <c r="C16" s="315" t="s">
        <v>198</v>
      </c>
      <c r="D16" s="267">
        <v>1</v>
      </c>
      <c r="E16" s="250">
        <v>1.51</v>
      </c>
      <c r="F16" s="242">
        <f>E16-E16*Скидки!$B$9</f>
        <v>1.51</v>
      </c>
      <c r="G16" s="250">
        <f t="shared" si="0"/>
        <v>1.51</v>
      </c>
      <c r="H16" s="250">
        <f t="shared" si="1"/>
        <v>1.51</v>
      </c>
      <c r="I16" s="312" t="s">
        <v>117</v>
      </c>
      <c r="J16" s="313" t="s">
        <v>118</v>
      </c>
      <c r="K16" s="246">
        <v>4</v>
      </c>
      <c r="L16" s="311">
        <v>2.56</v>
      </c>
      <c r="M16" s="242">
        <f>L16-L16*Скидки!$B$9</f>
        <v>2.56</v>
      </c>
      <c r="N16" s="311">
        <f t="shared" si="2"/>
        <v>10.24</v>
      </c>
      <c r="O16" s="247">
        <f t="shared" si="3"/>
        <v>10.24</v>
      </c>
      <c r="P16" s="244"/>
      <c r="Q16" s="244"/>
      <c r="R16" s="239"/>
      <c r="S16" s="245"/>
      <c r="T16" s="245"/>
      <c r="U16" s="244"/>
      <c r="V16" s="244"/>
      <c r="W16" s="239"/>
    </row>
    <row r="17" spans="1:23" s="165" customFormat="1" ht="16.5" thickBot="1" x14ac:dyDescent="0.3">
      <c r="A17" s="799"/>
      <c r="B17" s="178"/>
      <c r="C17" s="179"/>
      <c r="D17" s="179"/>
      <c r="E17" s="316"/>
      <c r="F17" s="316"/>
      <c r="G17" s="317">
        <f>SUM(G11:G16)</f>
        <v>30.630000000000003</v>
      </c>
      <c r="H17" s="317">
        <f>SUM(H11:H16)</f>
        <v>30.630000000000003</v>
      </c>
      <c r="I17" s="318" t="s">
        <v>199</v>
      </c>
      <c r="J17" s="319" t="s">
        <v>198</v>
      </c>
      <c r="K17" s="319">
        <v>1</v>
      </c>
      <c r="L17" s="250">
        <v>1.2</v>
      </c>
      <c r="M17" s="242">
        <f>L17-L17*Скидки!$B$9</f>
        <v>1.2</v>
      </c>
      <c r="N17" s="250">
        <f t="shared" si="2"/>
        <v>1.2</v>
      </c>
      <c r="O17" s="320">
        <f t="shared" si="3"/>
        <v>1.2</v>
      </c>
      <c r="P17" s="321"/>
      <c r="Q17" s="321"/>
      <c r="R17" s="254"/>
      <c r="S17" s="179"/>
      <c r="T17" s="179"/>
      <c r="U17" s="321"/>
      <c r="V17" s="321"/>
      <c r="W17" s="254"/>
    </row>
    <row r="18" spans="1:23" s="165" customFormat="1" ht="16.5" thickBot="1" x14ac:dyDescent="0.3">
      <c r="A18" s="799"/>
      <c r="B18" s="257"/>
      <c r="C18" s="254"/>
      <c r="D18" s="254"/>
      <c r="E18" s="255"/>
      <c r="F18" s="255"/>
      <c r="G18" s="255"/>
      <c r="H18" s="255"/>
      <c r="I18" s="257"/>
      <c r="J18" s="254"/>
      <c r="K18" s="254"/>
      <c r="L18" s="255"/>
      <c r="M18" s="316"/>
      <c r="N18" s="317">
        <f>SUM(N11:N17)</f>
        <v>53.180000000000007</v>
      </c>
      <c r="O18" s="317">
        <f>SUM(O11:O17)</f>
        <v>53.180000000000007</v>
      </c>
      <c r="P18" s="322"/>
      <c r="Q18" s="323"/>
      <c r="R18" s="254"/>
      <c r="S18" s="254"/>
      <c r="T18" s="254"/>
      <c r="U18" s="322"/>
      <c r="V18" s="324"/>
      <c r="W18" s="254"/>
    </row>
    <row r="19" spans="1:23" s="165" customFormat="1" ht="18" x14ac:dyDescent="0.2">
      <c r="A19" s="799"/>
      <c r="B19" s="257"/>
      <c r="C19" s="254"/>
      <c r="D19" s="254"/>
      <c r="E19" s="255"/>
      <c r="F19" s="255"/>
      <c r="G19" s="255"/>
      <c r="H19" s="255"/>
      <c r="I19" s="257"/>
      <c r="J19" s="254"/>
      <c r="K19" s="823" t="s">
        <v>120</v>
      </c>
      <c r="L19" s="823"/>
      <c r="M19" s="823"/>
      <c r="N19" s="823"/>
      <c r="O19" s="325"/>
      <c r="P19" s="254"/>
      <c r="Q19" s="254"/>
      <c r="R19" s="254"/>
      <c r="S19" s="254"/>
      <c r="T19" s="254"/>
      <c r="U19" s="254"/>
      <c r="V19" s="254"/>
      <c r="W19" s="254"/>
    </row>
    <row r="20" spans="1:23" s="165" customFormat="1" ht="18" x14ac:dyDescent="0.2">
      <c r="A20" s="799"/>
      <c r="B20" s="257"/>
      <c r="C20" s="254"/>
      <c r="D20" s="254"/>
      <c r="E20" s="255"/>
      <c r="F20" s="255"/>
      <c r="G20" s="255"/>
      <c r="H20" s="255"/>
      <c r="I20" s="257"/>
      <c r="J20" s="254"/>
      <c r="K20" s="823"/>
      <c r="L20" s="823"/>
      <c r="M20" s="823"/>
      <c r="N20" s="823"/>
      <c r="O20" s="325"/>
      <c r="P20" s="254"/>
      <c r="Q20" s="254"/>
      <c r="R20" s="254"/>
      <c r="S20" s="254"/>
      <c r="T20" s="254"/>
      <c r="U20" s="254"/>
      <c r="V20" s="254"/>
      <c r="W20" s="254"/>
    </row>
    <row r="21" spans="1:23" s="165" customFormat="1" ht="18" x14ac:dyDescent="0.2">
      <c r="A21" s="799"/>
      <c r="B21" s="257"/>
      <c r="C21" s="254"/>
      <c r="D21" s="254"/>
      <c r="E21" s="255"/>
      <c r="F21" s="255"/>
      <c r="G21" s="255"/>
      <c r="H21" s="255"/>
      <c r="I21" s="326"/>
      <c r="J21" s="327"/>
      <c r="K21" s="823"/>
      <c r="L21" s="823"/>
      <c r="M21" s="823"/>
      <c r="N21" s="823"/>
      <c r="O21" s="325"/>
      <c r="P21" s="254"/>
      <c r="Q21" s="254"/>
      <c r="R21" s="254"/>
      <c r="S21" s="254"/>
      <c r="T21" s="254"/>
      <c r="U21" s="254"/>
      <c r="V21" s="254"/>
      <c r="W21" s="254"/>
    </row>
    <row r="22" spans="1:23" s="165" customFormat="1" ht="18" x14ac:dyDescent="0.2">
      <c r="A22" s="799"/>
      <c r="B22" s="257"/>
      <c r="C22" s="254"/>
      <c r="D22" s="254"/>
      <c r="E22" s="255"/>
      <c r="F22" s="255"/>
      <c r="G22" s="255"/>
      <c r="H22" s="255"/>
      <c r="I22" s="257"/>
      <c r="J22" s="254"/>
      <c r="K22" s="823"/>
      <c r="L22" s="823"/>
      <c r="M22" s="823"/>
      <c r="N22" s="823"/>
      <c r="O22" s="325"/>
      <c r="P22" s="254"/>
      <c r="Q22" s="254"/>
      <c r="R22" s="254"/>
      <c r="S22" s="254"/>
      <c r="T22" s="254"/>
      <c r="U22" s="254"/>
      <c r="V22" s="254"/>
      <c r="W22" s="254"/>
    </row>
    <row r="23" spans="1:23" s="165" customFormat="1" ht="18" x14ac:dyDescent="0.2">
      <c r="A23" s="799"/>
      <c r="B23" s="257"/>
      <c r="C23" s="254"/>
      <c r="D23" s="254"/>
      <c r="E23" s="255"/>
      <c r="F23" s="255"/>
      <c r="G23" s="255"/>
      <c r="H23" s="255"/>
      <c r="I23" s="257"/>
      <c r="J23" s="254"/>
      <c r="K23" s="823"/>
      <c r="L23" s="823"/>
      <c r="M23" s="823"/>
      <c r="N23" s="823"/>
      <c r="O23" s="325"/>
      <c r="P23" s="254"/>
      <c r="Q23" s="254"/>
      <c r="R23" s="254"/>
      <c r="S23" s="254"/>
      <c r="T23" s="254"/>
      <c r="U23" s="254"/>
      <c r="V23" s="254"/>
      <c r="W23" s="254"/>
    </row>
    <row r="24" spans="1:23" s="165" customFormat="1" ht="14.25" customHeight="1" x14ac:dyDescent="0.2">
      <c r="A24" s="799"/>
      <c r="B24" s="257"/>
      <c r="C24" s="254"/>
      <c r="D24" s="254"/>
      <c r="E24" s="255"/>
      <c r="F24" s="255"/>
      <c r="G24" s="255"/>
      <c r="H24" s="255"/>
      <c r="I24" s="257"/>
      <c r="J24" s="245"/>
      <c r="K24" s="823"/>
      <c r="L24" s="823"/>
      <c r="M24" s="823"/>
      <c r="N24" s="823"/>
      <c r="O24" s="325"/>
      <c r="P24" s="254"/>
      <c r="Q24" s="254"/>
      <c r="R24" s="254"/>
      <c r="S24" s="254"/>
      <c r="T24" s="254"/>
      <c r="U24" s="254"/>
      <c r="V24" s="254"/>
      <c r="W24" s="254"/>
    </row>
    <row r="25" spans="1:23" s="165" customFormat="1" ht="14.25" customHeight="1" thickBot="1" x14ac:dyDescent="0.25">
      <c r="A25" s="799"/>
      <c r="B25" s="257"/>
      <c r="C25" s="254"/>
      <c r="D25" s="254"/>
      <c r="E25" s="255"/>
      <c r="F25" s="255"/>
      <c r="G25" s="255"/>
      <c r="H25" s="255"/>
      <c r="I25" s="257"/>
      <c r="J25" s="254"/>
      <c r="K25" s="823"/>
      <c r="L25" s="823"/>
      <c r="M25" s="823"/>
      <c r="N25" s="823"/>
      <c r="O25" s="325"/>
      <c r="P25" s="254"/>
      <c r="Q25" s="254"/>
      <c r="R25" s="254"/>
      <c r="S25" s="254"/>
      <c r="T25" s="254"/>
      <c r="U25" s="254"/>
      <c r="V25" s="254"/>
      <c r="W25" s="254"/>
    </row>
    <row r="26" spans="1:23" s="240" customFormat="1" ht="14.25" customHeight="1" x14ac:dyDescent="0.2">
      <c r="A26" s="798" t="s">
        <v>200</v>
      </c>
      <c r="B26" s="819" t="s">
        <v>89</v>
      </c>
      <c r="C26" s="821" t="s">
        <v>130</v>
      </c>
      <c r="D26" s="709" t="s">
        <v>5</v>
      </c>
      <c r="E26" s="709" t="s">
        <v>90</v>
      </c>
      <c r="F26" s="709"/>
      <c r="G26" s="709" t="s">
        <v>91</v>
      </c>
      <c r="H26" s="711"/>
      <c r="I26" s="819" t="s">
        <v>89</v>
      </c>
      <c r="J26" s="821" t="s">
        <v>130</v>
      </c>
      <c r="K26" s="709" t="s">
        <v>5</v>
      </c>
      <c r="L26" s="709" t="s">
        <v>90</v>
      </c>
      <c r="M26" s="709"/>
      <c r="N26" s="709" t="s">
        <v>91</v>
      </c>
      <c r="O26" s="711"/>
      <c r="P26" s="238"/>
      <c r="Q26" s="238"/>
      <c r="R26" s="238"/>
      <c r="S26" s="238"/>
      <c r="T26" s="238"/>
      <c r="U26" s="238"/>
      <c r="V26" s="238"/>
      <c r="W26" s="239"/>
    </row>
    <row r="27" spans="1:23" s="240" customFormat="1" ht="14.25" customHeight="1" thickBot="1" x14ac:dyDescent="0.25">
      <c r="A27" s="799"/>
      <c r="B27" s="820"/>
      <c r="C27" s="822"/>
      <c r="D27" s="713"/>
      <c r="E27" s="198" t="s">
        <v>10</v>
      </c>
      <c r="F27" s="198" t="s">
        <v>11</v>
      </c>
      <c r="G27" s="198" t="s">
        <v>10</v>
      </c>
      <c r="H27" s="199" t="s">
        <v>11</v>
      </c>
      <c r="I27" s="820"/>
      <c r="J27" s="822"/>
      <c r="K27" s="713"/>
      <c r="L27" s="198" t="s">
        <v>10</v>
      </c>
      <c r="M27" s="198" t="s">
        <v>11</v>
      </c>
      <c r="N27" s="198" t="s">
        <v>10</v>
      </c>
      <c r="O27" s="199" t="s">
        <v>11</v>
      </c>
      <c r="P27" s="238"/>
      <c r="Q27" s="238"/>
      <c r="R27" s="238"/>
      <c r="S27" s="238"/>
      <c r="T27" s="238"/>
      <c r="U27" s="238"/>
      <c r="V27" s="238"/>
      <c r="W27" s="239"/>
    </row>
    <row r="28" spans="1:23" s="240" customFormat="1" ht="15" x14ac:dyDescent="0.2">
      <c r="A28" s="799"/>
      <c r="B28" s="309" t="s">
        <v>187</v>
      </c>
      <c r="C28" s="310" t="s">
        <v>188</v>
      </c>
      <c r="D28" s="246">
        <v>1</v>
      </c>
      <c r="E28" s="242">
        <v>14.82</v>
      </c>
      <c r="F28" s="242">
        <f>E28-E28*Скидки!$B$9</f>
        <v>14.82</v>
      </c>
      <c r="G28" s="242">
        <f t="shared" ref="G28:G35" si="4">E28*D28</f>
        <v>14.82</v>
      </c>
      <c r="H28" s="242">
        <f>F28*D28</f>
        <v>14.82</v>
      </c>
      <c r="I28" s="309" t="s">
        <v>187</v>
      </c>
      <c r="J28" s="310" t="s">
        <v>188</v>
      </c>
      <c r="K28" s="246">
        <v>1</v>
      </c>
      <c r="L28" s="242">
        <f>E28</f>
        <v>14.82</v>
      </c>
      <c r="M28" s="242">
        <f>L28-L28*Скидки!$B$9</f>
        <v>14.82</v>
      </c>
      <c r="N28" s="242">
        <f t="shared" ref="N28:N35" si="5">L28*K28</f>
        <v>14.82</v>
      </c>
      <c r="O28" s="243">
        <f>M28*K28</f>
        <v>14.82</v>
      </c>
      <c r="P28" s="244"/>
      <c r="Q28" s="244"/>
      <c r="R28" s="239"/>
      <c r="S28" s="245"/>
      <c r="T28" s="245"/>
      <c r="U28" s="244"/>
      <c r="V28" s="244"/>
      <c r="W28" s="239"/>
    </row>
    <row r="29" spans="1:23" s="240" customFormat="1" ht="15" x14ac:dyDescent="0.2">
      <c r="A29" s="799"/>
      <c r="B29" s="309" t="s">
        <v>189</v>
      </c>
      <c r="C29" s="310" t="s">
        <v>133</v>
      </c>
      <c r="D29" s="246">
        <v>2</v>
      </c>
      <c r="E29" s="311">
        <v>2.93</v>
      </c>
      <c r="F29" s="242">
        <f>E29-E29*Скидки!$B$9</f>
        <v>2.93</v>
      </c>
      <c r="G29" s="311">
        <f t="shared" si="4"/>
        <v>5.86</v>
      </c>
      <c r="H29" s="311">
        <f t="shared" ref="H29:H34" si="6">F29*D29</f>
        <v>5.86</v>
      </c>
      <c r="I29" s="309" t="s">
        <v>189</v>
      </c>
      <c r="J29" s="310" t="s">
        <v>133</v>
      </c>
      <c r="K29" s="246">
        <v>2</v>
      </c>
      <c r="L29" s="311">
        <f>E29</f>
        <v>2.93</v>
      </c>
      <c r="M29" s="242">
        <f>L29-L29*Скидки!$B$9</f>
        <v>2.93</v>
      </c>
      <c r="N29" s="311">
        <f t="shared" si="5"/>
        <v>5.86</v>
      </c>
      <c r="O29" s="247">
        <f t="shared" ref="O29:O34" si="7">M29*K29</f>
        <v>5.86</v>
      </c>
      <c r="P29" s="244"/>
      <c r="Q29" s="244"/>
      <c r="R29" s="239"/>
      <c r="S29" s="245"/>
      <c r="T29" s="245"/>
      <c r="U29" s="244"/>
      <c r="V29" s="244"/>
      <c r="W29" s="239"/>
    </row>
    <row r="30" spans="1:23" s="240" customFormat="1" ht="15" x14ac:dyDescent="0.2">
      <c r="A30" s="799"/>
      <c r="B30" s="309" t="s">
        <v>190</v>
      </c>
      <c r="C30" s="310" t="s">
        <v>191</v>
      </c>
      <c r="D30" s="246">
        <v>2</v>
      </c>
      <c r="E30" s="311">
        <v>0.56000000000000005</v>
      </c>
      <c r="F30" s="242">
        <f>E30-E30*Скидки!$B$9</f>
        <v>0.56000000000000005</v>
      </c>
      <c r="G30" s="311">
        <f t="shared" si="4"/>
        <v>1.1200000000000001</v>
      </c>
      <c r="H30" s="311">
        <f t="shared" si="6"/>
        <v>1.1200000000000001</v>
      </c>
      <c r="I30" s="309" t="s">
        <v>190</v>
      </c>
      <c r="J30" s="310" t="s">
        <v>191</v>
      </c>
      <c r="K30" s="246">
        <v>2</v>
      </c>
      <c r="L30" s="311">
        <f>E30</f>
        <v>0.56000000000000005</v>
      </c>
      <c r="M30" s="242">
        <f>L30-L30*Скидки!$B$9</f>
        <v>0.56000000000000005</v>
      </c>
      <c r="N30" s="311">
        <f t="shared" si="5"/>
        <v>1.1200000000000001</v>
      </c>
      <c r="O30" s="247">
        <f t="shared" si="7"/>
        <v>1.1200000000000001</v>
      </c>
      <c r="P30" s="244"/>
      <c r="Q30" s="244"/>
      <c r="R30" s="239"/>
      <c r="S30" s="245"/>
      <c r="T30" s="245"/>
      <c r="U30" s="244"/>
      <c r="V30" s="244"/>
      <c r="W30" s="239"/>
    </row>
    <row r="31" spans="1:23" s="240" customFormat="1" ht="15" x14ac:dyDescent="0.2">
      <c r="A31" s="799"/>
      <c r="B31" s="309">
        <v>1486</v>
      </c>
      <c r="C31" s="310" t="s">
        <v>192</v>
      </c>
      <c r="D31" s="246">
        <v>2</v>
      </c>
      <c r="E31" s="311">
        <v>2.15</v>
      </c>
      <c r="F31" s="242">
        <f>E31-E31*Скидки!$B$9</f>
        <v>2.15</v>
      </c>
      <c r="G31" s="311">
        <f t="shared" si="4"/>
        <v>4.3</v>
      </c>
      <c r="H31" s="311">
        <f t="shared" si="6"/>
        <v>4.3</v>
      </c>
      <c r="I31" s="312" t="s">
        <v>193</v>
      </c>
      <c r="J31" s="328" t="s">
        <v>194</v>
      </c>
      <c r="K31" s="246">
        <v>2</v>
      </c>
      <c r="L31" s="311">
        <f>L14</f>
        <v>8.69</v>
      </c>
      <c r="M31" s="242">
        <f>L31-L31*Скидки!$B$9</f>
        <v>8.69</v>
      </c>
      <c r="N31" s="311">
        <f t="shared" si="5"/>
        <v>17.38</v>
      </c>
      <c r="O31" s="247">
        <f t="shared" si="7"/>
        <v>17.38</v>
      </c>
      <c r="P31" s="244"/>
      <c r="Q31" s="244"/>
      <c r="R31" s="239"/>
      <c r="S31" s="245"/>
      <c r="T31" s="245"/>
      <c r="U31" s="244"/>
      <c r="V31" s="244"/>
      <c r="W31" s="239"/>
    </row>
    <row r="32" spans="1:23" s="240" customFormat="1" ht="15" x14ac:dyDescent="0.2">
      <c r="A32" s="799"/>
      <c r="B32" s="309" t="s">
        <v>195</v>
      </c>
      <c r="C32" s="310" t="s">
        <v>196</v>
      </c>
      <c r="D32" s="246">
        <v>2</v>
      </c>
      <c r="E32" s="311">
        <v>1.51</v>
      </c>
      <c r="F32" s="242">
        <f>E32-E32*Скидки!$B$9</f>
        <v>1.51</v>
      </c>
      <c r="G32" s="311">
        <f t="shared" si="4"/>
        <v>3.02</v>
      </c>
      <c r="H32" s="311">
        <f t="shared" si="6"/>
        <v>3.02</v>
      </c>
      <c r="I32" s="312" t="s">
        <v>119</v>
      </c>
      <c r="J32" s="313" t="s">
        <v>118</v>
      </c>
      <c r="K32" s="246">
        <v>2</v>
      </c>
      <c r="L32" s="311">
        <f>L15</f>
        <v>1.28</v>
      </c>
      <c r="M32" s="242">
        <f>L32-L32*Скидки!$B$9</f>
        <v>1.28</v>
      </c>
      <c r="N32" s="311">
        <f t="shared" si="5"/>
        <v>2.56</v>
      </c>
      <c r="O32" s="247">
        <f t="shared" si="7"/>
        <v>2.56</v>
      </c>
      <c r="P32" s="244"/>
      <c r="Q32" s="244"/>
      <c r="R32" s="239"/>
      <c r="S32" s="245"/>
      <c r="T32" s="245"/>
      <c r="U32" s="244"/>
      <c r="V32" s="244"/>
      <c r="W32" s="239"/>
    </row>
    <row r="33" spans="1:255" s="240" customFormat="1" ht="15" x14ac:dyDescent="0.2">
      <c r="A33" s="799"/>
      <c r="B33" s="309" t="s">
        <v>117</v>
      </c>
      <c r="C33" s="310" t="s">
        <v>118</v>
      </c>
      <c r="D33" s="246">
        <v>1</v>
      </c>
      <c r="E33" s="311">
        <v>2.56</v>
      </c>
      <c r="F33" s="242">
        <f>E33-E33*Скидки!$B$9</f>
        <v>2.56</v>
      </c>
      <c r="G33" s="311">
        <f t="shared" si="4"/>
        <v>2.56</v>
      </c>
      <c r="H33" s="311">
        <f t="shared" si="6"/>
        <v>2.56</v>
      </c>
      <c r="I33" s="309" t="s">
        <v>117</v>
      </c>
      <c r="J33" s="313" t="s">
        <v>118</v>
      </c>
      <c r="K33" s="246">
        <v>5</v>
      </c>
      <c r="L33" s="311">
        <f>L16</f>
        <v>2.56</v>
      </c>
      <c r="M33" s="242">
        <f>L33-L33*Скидки!$B$9</f>
        <v>2.56</v>
      </c>
      <c r="N33" s="311">
        <f t="shared" si="5"/>
        <v>12.8</v>
      </c>
      <c r="O33" s="247">
        <f t="shared" si="7"/>
        <v>12.8</v>
      </c>
      <c r="P33" s="244"/>
      <c r="Q33" s="244"/>
      <c r="R33" s="239"/>
      <c r="S33" s="245"/>
      <c r="T33" s="245"/>
      <c r="U33" s="244"/>
      <c r="V33" s="244"/>
      <c r="W33" s="239"/>
    </row>
    <row r="34" spans="1:255" s="240" customFormat="1" ht="15" x14ac:dyDescent="0.2">
      <c r="A34" s="799"/>
      <c r="B34" s="309" t="s">
        <v>142</v>
      </c>
      <c r="C34" s="310" t="s">
        <v>143</v>
      </c>
      <c r="D34" s="246">
        <v>1</v>
      </c>
      <c r="E34" s="311">
        <v>4.1100000000000003</v>
      </c>
      <c r="F34" s="242">
        <f>E34-E34*Скидки!$B$9</f>
        <v>4.1100000000000003</v>
      </c>
      <c r="G34" s="311">
        <f t="shared" si="4"/>
        <v>4.1100000000000003</v>
      </c>
      <c r="H34" s="311">
        <f t="shared" si="6"/>
        <v>4.1100000000000003</v>
      </c>
      <c r="I34" s="309" t="s">
        <v>142</v>
      </c>
      <c r="J34" s="310" t="s">
        <v>143</v>
      </c>
      <c r="K34" s="246">
        <v>1</v>
      </c>
      <c r="L34" s="311">
        <f>E34</f>
        <v>4.1100000000000003</v>
      </c>
      <c r="M34" s="242">
        <f>L34-L34*Скидки!$B$9</f>
        <v>4.1100000000000003</v>
      </c>
      <c r="N34" s="311">
        <f t="shared" si="5"/>
        <v>4.1100000000000003</v>
      </c>
      <c r="O34" s="247">
        <f t="shared" si="7"/>
        <v>4.1100000000000003</v>
      </c>
      <c r="P34" s="244"/>
      <c r="Q34" s="244"/>
      <c r="R34" s="239"/>
      <c r="S34" s="245"/>
      <c r="T34" s="245"/>
      <c r="U34" s="244"/>
      <c r="V34" s="244"/>
      <c r="W34" s="239"/>
    </row>
    <row r="35" spans="1:255" s="240" customFormat="1" ht="15.75" customHeight="1" thickBot="1" x14ac:dyDescent="0.3">
      <c r="A35" s="799"/>
      <c r="B35" s="314" t="s">
        <v>197</v>
      </c>
      <c r="C35" s="315" t="s">
        <v>198</v>
      </c>
      <c r="D35" s="267">
        <v>1</v>
      </c>
      <c r="E35" s="250">
        <v>1.51</v>
      </c>
      <c r="F35" s="242">
        <f>E35-E35*Скидки!$B$9</f>
        <v>1.51</v>
      </c>
      <c r="G35" s="250">
        <f t="shared" si="4"/>
        <v>1.51</v>
      </c>
      <c r="H35" s="250">
        <f>F35*D35</f>
        <v>1.51</v>
      </c>
      <c r="I35" s="318" t="s">
        <v>199</v>
      </c>
      <c r="J35" s="319" t="s">
        <v>198</v>
      </c>
      <c r="K35" s="319">
        <v>1</v>
      </c>
      <c r="L35" s="250">
        <f>L17</f>
        <v>1.2</v>
      </c>
      <c r="M35" s="242">
        <f>L35-L35*Скидки!$B$9</f>
        <v>1.2</v>
      </c>
      <c r="N35" s="250">
        <f t="shared" si="5"/>
        <v>1.2</v>
      </c>
      <c r="O35" s="320">
        <f>M35*K35</f>
        <v>1.2</v>
      </c>
      <c r="P35" s="329"/>
      <c r="Q35" s="330"/>
      <c r="R35" s="239"/>
      <c r="S35" s="239"/>
      <c r="T35" s="239"/>
      <c r="U35" s="329"/>
      <c r="V35" s="330"/>
      <c r="W35" s="239"/>
    </row>
    <row r="36" spans="1:255" s="240" customFormat="1" ht="16.5" thickBot="1" x14ac:dyDescent="0.3">
      <c r="A36" s="799"/>
      <c r="B36" s="331"/>
      <c r="C36" s="332"/>
      <c r="D36" s="332"/>
      <c r="E36" s="333"/>
      <c r="F36" s="316"/>
      <c r="G36" s="317">
        <f>SUM(G28:G35)</f>
        <v>37.299999999999997</v>
      </c>
      <c r="H36" s="317">
        <f>SUM(H28:H35)</f>
        <v>37.299999999999997</v>
      </c>
      <c r="I36" s="334"/>
      <c r="J36" s="335"/>
      <c r="K36" s="335"/>
      <c r="L36" s="333"/>
      <c r="M36" s="316"/>
      <c r="N36" s="317">
        <f>SUM(N28:N35)</f>
        <v>59.850000000000009</v>
      </c>
      <c r="O36" s="268">
        <f>SUM(O28:O35)</f>
        <v>59.850000000000009</v>
      </c>
      <c r="P36" s="239"/>
      <c r="Q36" s="239"/>
      <c r="R36" s="239"/>
      <c r="S36" s="239"/>
      <c r="T36" s="239"/>
      <c r="U36" s="239"/>
      <c r="V36" s="239"/>
      <c r="W36" s="239"/>
    </row>
    <row r="37" spans="1:255" s="165" customFormat="1" ht="14.25" x14ac:dyDescent="0.2">
      <c r="A37" s="799"/>
      <c r="B37" s="257"/>
      <c r="C37" s="254"/>
      <c r="D37" s="254"/>
      <c r="E37" s="255"/>
      <c r="F37" s="255"/>
      <c r="G37" s="255"/>
      <c r="H37" s="255"/>
      <c r="I37" s="257"/>
      <c r="J37" s="254"/>
      <c r="K37" s="254"/>
      <c r="L37" s="255"/>
      <c r="M37" s="255"/>
      <c r="N37" s="255"/>
      <c r="O37" s="260"/>
      <c r="P37" s="254"/>
      <c r="Q37" s="254"/>
      <c r="R37" s="254"/>
      <c r="S37" s="254"/>
      <c r="T37" s="254"/>
      <c r="U37" s="254"/>
      <c r="V37" s="254"/>
      <c r="W37" s="254"/>
    </row>
    <row r="38" spans="1:255" s="165" customFormat="1" ht="14.25" x14ac:dyDescent="0.2">
      <c r="A38" s="799"/>
      <c r="B38" s="257"/>
      <c r="C38" s="254"/>
      <c r="D38" s="254"/>
      <c r="E38" s="255"/>
      <c r="F38" s="255"/>
      <c r="G38" s="255"/>
      <c r="H38" s="255"/>
      <c r="I38" s="257"/>
      <c r="J38" s="254"/>
      <c r="K38" s="254"/>
      <c r="L38" s="255"/>
      <c r="M38" s="255"/>
      <c r="N38" s="255"/>
      <c r="O38" s="260"/>
      <c r="P38" s="254"/>
      <c r="Q38" s="254"/>
      <c r="R38" s="254"/>
      <c r="S38" s="254"/>
      <c r="T38" s="254"/>
      <c r="U38" s="254"/>
      <c r="V38" s="254"/>
      <c r="W38" s="254"/>
    </row>
    <row r="39" spans="1:255" s="165" customFormat="1" ht="14.25" x14ac:dyDescent="0.2">
      <c r="A39" s="799"/>
      <c r="B39" s="257"/>
      <c r="C39" s="254"/>
      <c r="D39" s="254"/>
      <c r="E39" s="255"/>
      <c r="F39" s="255"/>
      <c r="G39" s="255"/>
      <c r="H39" s="255"/>
      <c r="I39" s="257"/>
      <c r="J39" s="254"/>
      <c r="K39" s="254"/>
      <c r="L39" s="255"/>
      <c r="M39" s="255"/>
      <c r="N39" s="255"/>
      <c r="O39" s="260"/>
      <c r="P39" s="254"/>
      <c r="Q39" s="254"/>
      <c r="R39" s="254"/>
      <c r="S39" s="254"/>
      <c r="T39" s="254"/>
      <c r="U39" s="254"/>
      <c r="V39" s="254"/>
      <c r="W39" s="254"/>
    </row>
    <row r="40" spans="1:255" s="165" customFormat="1" ht="14.25" x14ac:dyDescent="0.2">
      <c r="A40" s="799"/>
      <c r="B40" s="257"/>
      <c r="C40" s="327"/>
      <c r="D40" s="254"/>
      <c r="E40" s="255"/>
      <c r="F40" s="255"/>
      <c r="G40" s="255"/>
      <c r="H40" s="255"/>
      <c r="I40" s="257"/>
      <c r="J40" s="327"/>
      <c r="K40" s="254"/>
      <c r="L40" s="255"/>
      <c r="M40" s="255"/>
      <c r="N40" s="255"/>
      <c r="O40" s="260"/>
      <c r="P40" s="254"/>
      <c r="Q40" s="254"/>
      <c r="R40" s="254"/>
      <c r="S40" s="254"/>
      <c r="T40" s="254"/>
      <c r="U40" s="254"/>
      <c r="V40" s="254"/>
      <c r="W40" s="254"/>
    </row>
    <row r="41" spans="1:255" s="165" customFormat="1" ht="14.25" x14ac:dyDescent="0.2">
      <c r="A41" s="799"/>
      <c r="B41" s="257"/>
      <c r="C41" s="254"/>
      <c r="D41" s="254"/>
      <c r="E41" s="255"/>
      <c r="F41" s="255"/>
      <c r="G41" s="255"/>
      <c r="H41" s="255"/>
      <c r="I41" s="257"/>
      <c r="J41" s="254"/>
      <c r="K41" s="254"/>
      <c r="L41" s="255"/>
      <c r="M41" s="255"/>
      <c r="N41" s="255"/>
      <c r="O41" s="260"/>
      <c r="P41" s="254"/>
      <c r="Q41" s="254"/>
      <c r="R41" s="254"/>
      <c r="S41" s="254"/>
      <c r="T41" s="254"/>
      <c r="U41" s="254"/>
      <c r="V41" s="254"/>
      <c r="W41" s="254"/>
    </row>
    <row r="42" spans="1:255" s="165" customFormat="1" ht="14.25" x14ac:dyDescent="0.2">
      <c r="A42" s="799"/>
      <c r="B42" s="257"/>
      <c r="C42" s="254"/>
      <c r="D42" s="254"/>
      <c r="E42" s="255"/>
      <c r="F42" s="255"/>
      <c r="G42" s="255"/>
      <c r="H42" s="255"/>
      <c r="I42" s="257"/>
      <c r="J42" s="254"/>
      <c r="K42" s="254"/>
      <c r="L42" s="255"/>
      <c r="M42" s="255"/>
      <c r="N42" s="255"/>
      <c r="O42" s="260"/>
      <c r="P42" s="254"/>
      <c r="Q42" s="254"/>
      <c r="R42" s="254"/>
      <c r="S42" s="254"/>
      <c r="T42" s="254"/>
      <c r="U42" s="254"/>
      <c r="V42" s="254"/>
      <c r="W42" s="254"/>
    </row>
    <row r="43" spans="1:255" s="165" customFormat="1" ht="15" x14ac:dyDescent="0.2">
      <c r="A43" s="799"/>
      <c r="B43" s="257"/>
      <c r="C43" s="245"/>
      <c r="D43" s="254"/>
      <c r="E43" s="255"/>
      <c r="F43" s="255"/>
      <c r="G43" s="255"/>
      <c r="H43" s="255"/>
      <c r="I43" s="257"/>
      <c r="J43" s="245"/>
      <c r="K43" s="254"/>
      <c r="L43" s="255"/>
      <c r="M43" s="255"/>
      <c r="N43" s="255"/>
      <c r="O43" s="260"/>
      <c r="P43" s="254"/>
      <c r="Q43" s="254"/>
      <c r="R43" s="254"/>
      <c r="S43" s="254"/>
      <c r="T43" s="254"/>
      <c r="U43" s="254"/>
      <c r="V43" s="254"/>
      <c r="W43" s="254"/>
    </row>
    <row r="44" spans="1:255" s="165" customFormat="1" ht="15" thickBot="1" x14ac:dyDescent="0.25">
      <c r="A44" s="800"/>
      <c r="B44" s="336"/>
      <c r="C44" s="264"/>
      <c r="D44" s="264"/>
      <c r="E44" s="265"/>
      <c r="F44" s="265"/>
      <c r="G44" s="265"/>
      <c r="H44" s="265"/>
      <c r="I44" s="336"/>
      <c r="J44" s="264"/>
      <c r="K44" s="264"/>
      <c r="L44" s="265"/>
      <c r="M44" s="265"/>
      <c r="N44" s="265"/>
      <c r="O44" s="266"/>
      <c r="P44" s="254"/>
      <c r="Q44" s="254"/>
      <c r="R44" s="254"/>
      <c r="S44" s="254"/>
      <c r="T44" s="254"/>
      <c r="U44" s="254"/>
      <c r="V44" s="254"/>
      <c r="W44" s="254"/>
    </row>
    <row r="45" spans="1:255" s="165" customFormat="1" ht="7.5" customHeight="1" x14ac:dyDescent="0.2">
      <c r="A45" s="269"/>
      <c r="B45" s="254"/>
      <c r="C45" s="254"/>
      <c r="D45" s="254"/>
      <c r="E45" s="255"/>
      <c r="F45" s="255"/>
      <c r="G45" s="255"/>
      <c r="H45" s="255"/>
      <c r="I45" s="254"/>
      <c r="J45" s="254"/>
      <c r="K45" s="254"/>
      <c r="L45" s="255"/>
      <c r="M45" s="255"/>
      <c r="N45" s="254"/>
      <c r="O45" s="254"/>
      <c r="P45" s="254"/>
      <c r="Q45" s="254"/>
      <c r="R45" s="254"/>
      <c r="S45" s="254"/>
      <c r="T45" s="254"/>
      <c r="U45" s="254"/>
      <c r="V45" s="254"/>
      <c r="W45" s="254"/>
    </row>
    <row r="46" spans="1:255" s="165" customFormat="1" ht="13.5" customHeight="1" x14ac:dyDescent="0.2">
      <c r="A46" s="270" t="s">
        <v>101</v>
      </c>
      <c r="B46" s="824" t="s">
        <v>201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277"/>
      <c r="Q46" s="272"/>
      <c r="S46" s="272"/>
      <c r="U46" s="272"/>
      <c r="W46" s="272"/>
      <c r="Y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  <c r="AW46" s="272"/>
      <c r="AY46" s="272"/>
      <c r="BA46" s="272"/>
      <c r="BC46" s="272"/>
      <c r="BE46" s="272"/>
      <c r="BG46" s="272"/>
      <c r="BI46" s="272"/>
      <c r="BK46" s="272"/>
      <c r="BM46" s="272"/>
      <c r="BO46" s="272"/>
      <c r="BQ46" s="272"/>
      <c r="BS46" s="272"/>
      <c r="BU46" s="272"/>
      <c r="BW46" s="272"/>
      <c r="BY46" s="272"/>
      <c r="CA46" s="272"/>
      <c r="CC46" s="272"/>
      <c r="CE46" s="272"/>
      <c r="CG46" s="272"/>
      <c r="CI46" s="272"/>
      <c r="CK46" s="272"/>
      <c r="CM46" s="272"/>
      <c r="CO46" s="272"/>
      <c r="CQ46" s="272"/>
      <c r="CS46" s="272"/>
      <c r="CU46" s="272"/>
      <c r="CW46" s="272"/>
      <c r="CY46" s="272"/>
      <c r="DA46" s="272"/>
      <c r="DC46" s="272"/>
      <c r="DE46" s="272"/>
      <c r="DG46" s="272"/>
      <c r="DI46" s="272"/>
      <c r="DK46" s="272"/>
      <c r="DM46" s="272"/>
      <c r="DO46" s="272"/>
      <c r="DQ46" s="272"/>
      <c r="DS46" s="272"/>
      <c r="DU46" s="272"/>
      <c r="DW46" s="272"/>
      <c r="DY46" s="272"/>
      <c r="EA46" s="272"/>
      <c r="EC46" s="272"/>
      <c r="EE46" s="272"/>
      <c r="EG46" s="272"/>
      <c r="EI46" s="272"/>
      <c r="EK46" s="272"/>
      <c r="EM46" s="272"/>
      <c r="EO46" s="272"/>
      <c r="EQ46" s="272"/>
      <c r="ES46" s="272"/>
      <c r="EU46" s="272"/>
      <c r="EW46" s="272"/>
      <c r="EY46" s="272"/>
      <c r="FA46" s="272"/>
      <c r="FC46" s="272"/>
      <c r="FE46" s="272"/>
      <c r="FG46" s="272"/>
      <c r="FI46" s="272"/>
      <c r="FK46" s="272"/>
      <c r="FM46" s="272"/>
      <c r="FO46" s="272"/>
      <c r="FQ46" s="272"/>
      <c r="FS46" s="272"/>
      <c r="FU46" s="272"/>
      <c r="FW46" s="272"/>
      <c r="FY46" s="272"/>
      <c r="GA46" s="272"/>
      <c r="GC46" s="272"/>
      <c r="GE46" s="272"/>
      <c r="GG46" s="272"/>
      <c r="GI46" s="272"/>
      <c r="GK46" s="272"/>
      <c r="GM46" s="272"/>
      <c r="GO46" s="272"/>
      <c r="GQ46" s="272"/>
      <c r="GS46" s="272"/>
      <c r="GU46" s="272"/>
      <c r="GW46" s="272"/>
      <c r="GY46" s="272"/>
      <c r="HA46" s="272"/>
      <c r="HC46" s="272"/>
      <c r="HE46" s="272"/>
      <c r="HG46" s="272"/>
      <c r="HI46" s="272"/>
      <c r="HK46" s="272"/>
      <c r="HM46" s="272"/>
      <c r="HO46" s="272"/>
      <c r="HQ46" s="272"/>
      <c r="HS46" s="272"/>
      <c r="HU46" s="272"/>
      <c r="HW46" s="272"/>
      <c r="HY46" s="272"/>
      <c r="IA46" s="272"/>
      <c r="IC46" s="272"/>
      <c r="IE46" s="272"/>
      <c r="IG46" s="272"/>
      <c r="II46" s="272"/>
      <c r="IK46" s="272"/>
      <c r="IM46" s="272"/>
      <c r="IO46" s="272"/>
      <c r="IQ46" s="272"/>
      <c r="IS46" s="272"/>
      <c r="IU46" s="272"/>
    </row>
    <row r="47" spans="1:255" s="165" customFormat="1" ht="14.25" customHeight="1" x14ac:dyDescent="0.2">
      <c r="A47" s="270"/>
      <c r="B47" s="337" t="s">
        <v>202</v>
      </c>
      <c r="C47" s="337"/>
      <c r="D47" s="277"/>
      <c r="E47" s="278"/>
      <c r="F47" s="278"/>
      <c r="G47" s="278"/>
      <c r="H47" s="278"/>
      <c r="I47" s="277"/>
      <c r="J47" s="277"/>
      <c r="K47" s="277"/>
      <c r="L47" s="278"/>
      <c r="M47" s="278"/>
      <c r="N47" s="277"/>
      <c r="O47" s="277"/>
      <c r="Q47" s="272"/>
      <c r="S47" s="272"/>
      <c r="U47" s="272"/>
      <c r="W47" s="272"/>
      <c r="Y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  <c r="AW47" s="272"/>
      <c r="AY47" s="272"/>
      <c r="BA47" s="272"/>
      <c r="BC47" s="272"/>
      <c r="BE47" s="272"/>
      <c r="BG47" s="272"/>
      <c r="BI47" s="272"/>
      <c r="BK47" s="272"/>
      <c r="BM47" s="272"/>
      <c r="BO47" s="272"/>
      <c r="BQ47" s="272"/>
      <c r="BS47" s="272"/>
      <c r="BU47" s="272"/>
      <c r="BW47" s="272"/>
      <c r="BY47" s="272"/>
      <c r="CA47" s="272"/>
      <c r="CC47" s="272"/>
      <c r="CE47" s="272"/>
      <c r="CG47" s="272"/>
      <c r="CI47" s="272"/>
      <c r="CK47" s="272"/>
      <c r="CM47" s="272"/>
      <c r="CO47" s="272"/>
      <c r="CQ47" s="272"/>
      <c r="CS47" s="272"/>
      <c r="CU47" s="272"/>
      <c r="CW47" s="272"/>
      <c r="CY47" s="272"/>
      <c r="DA47" s="272"/>
      <c r="DC47" s="272"/>
      <c r="DE47" s="272"/>
      <c r="DG47" s="272"/>
      <c r="DI47" s="272"/>
      <c r="DK47" s="272"/>
      <c r="DM47" s="272"/>
      <c r="DO47" s="272"/>
      <c r="DQ47" s="272"/>
      <c r="DS47" s="272"/>
      <c r="DU47" s="272"/>
      <c r="DW47" s="272"/>
      <c r="DY47" s="272"/>
      <c r="EA47" s="272"/>
      <c r="EC47" s="272"/>
      <c r="EE47" s="272"/>
      <c r="EG47" s="272"/>
      <c r="EI47" s="272"/>
      <c r="EK47" s="272"/>
      <c r="EM47" s="272"/>
      <c r="EO47" s="272"/>
      <c r="EQ47" s="272"/>
      <c r="ES47" s="272"/>
      <c r="EU47" s="272"/>
      <c r="EW47" s="272"/>
      <c r="EY47" s="272"/>
      <c r="FA47" s="272"/>
      <c r="FC47" s="272"/>
      <c r="FE47" s="272"/>
      <c r="FG47" s="272"/>
      <c r="FI47" s="272"/>
      <c r="FK47" s="272"/>
      <c r="FM47" s="272"/>
      <c r="FO47" s="272"/>
      <c r="FQ47" s="272"/>
      <c r="FS47" s="272"/>
      <c r="FU47" s="272"/>
      <c r="FW47" s="272"/>
      <c r="FY47" s="272"/>
      <c r="GA47" s="272"/>
      <c r="GC47" s="272"/>
      <c r="GE47" s="272"/>
      <c r="GG47" s="272"/>
      <c r="GI47" s="272"/>
      <c r="GK47" s="272"/>
      <c r="GM47" s="272"/>
      <c r="GO47" s="272"/>
      <c r="GQ47" s="272"/>
      <c r="GS47" s="272"/>
      <c r="GU47" s="272"/>
      <c r="GW47" s="272"/>
      <c r="GY47" s="272"/>
      <c r="HA47" s="272"/>
      <c r="HC47" s="272"/>
      <c r="HE47" s="272"/>
      <c r="HG47" s="272"/>
      <c r="HI47" s="272"/>
      <c r="HK47" s="272"/>
      <c r="HM47" s="272"/>
      <c r="HO47" s="272"/>
      <c r="HQ47" s="272"/>
      <c r="HS47" s="272"/>
      <c r="HU47" s="272"/>
      <c r="HW47" s="272"/>
      <c r="HY47" s="272"/>
      <c r="IA47" s="272"/>
      <c r="IC47" s="272"/>
      <c r="IE47" s="272"/>
      <c r="IG47" s="272"/>
      <c r="II47" s="272"/>
      <c r="IK47" s="272"/>
      <c r="IM47" s="272"/>
      <c r="IO47" s="272"/>
      <c r="IQ47" s="272"/>
      <c r="IS47" s="272"/>
      <c r="IU47" s="272"/>
    </row>
    <row r="48" spans="1:255" ht="14.25" x14ac:dyDescent="0.2">
      <c r="A48" s="272" t="s">
        <v>103</v>
      </c>
      <c r="B48" s="165" t="s">
        <v>203</v>
      </c>
      <c r="C48" s="165"/>
      <c r="L48" s="283"/>
      <c r="M48" s="2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</row>
    <row r="49" spans="1:23" ht="14.25" x14ac:dyDescent="0.2">
      <c r="A49" s="272" t="s">
        <v>166</v>
      </c>
      <c r="B49" s="165" t="s">
        <v>204</v>
      </c>
      <c r="L49" s="283"/>
      <c r="M49" s="2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</row>
    <row r="50" spans="1:23" ht="14.25" x14ac:dyDescent="0.2">
      <c r="B50" s="165" t="s">
        <v>162</v>
      </c>
      <c r="L50" s="283"/>
      <c r="M50" s="2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</row>
    <row r="51" spans="1:23" x14ac:dyDescent="0.2">
      <c r="L51" s="283"/>
      <c r="M51" s="2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</row>
    <row r="52" spans="1:23" x14ac:dyDescent="0.2">
      <c r="L52" s="283"/>
      <c r="M52" s="2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</row>
    <row r="53" spans="1:23" x14ac:dyDescent="0.2">
      <c r="L53" s="283"/>
      <c r="M53" s="2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</row>
    <row r="54" spans="1:23" x14ac:dyDescent="0.2">
      <c r="L54" s="283"/>
      <c r="M54" s="2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</row>
    <row r="55" spans="1:23" x14ac:dyDescent="0.2">
      <c r="L55" s="283"/>
      <c r="M55" s="2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</row>
    <row r="56" spans="1:23" x14ac:dyDescent="0.2">
      <c r="L56" s="283"/>
      <c r="M56" s="2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</row>
  </sheetData>
  <mergeCells count="27">
    <mergeCell ref="B46:N46"/>
    <mergeCell ref="G26:H26"/>
    <mergeCell ref="I26:I27"/>
    <mergeCell ref="J26:J27"/>
    <mergeCell ref="K26:K27"/>
    <mergeCell ref="L26:M26"/>
    <mergeCell ref="N26:O26"/>
    <mergeCell ref="A26:A44"/>
    <mergeCell ref="B26:B27"/>
    <mergeCell ref="C26:C27"/>
    <mergeCell ref="D26:D27"/>
    <mergeCell ref="E26:F26"/>
    <mergeCell ref="A5:N5"/>
    <mergeCell ref="B7:H8"/>
    <mergeCell ref="I7:O8"/>
    <mergeCell ref="A9:A25"/>
    <mergeCell ref="B9:B10"/>
    <mergeCell ref="C9:C10"/>
    <mergeCell ref="D9:D10"/>
    <mergeCell ref="E9:F9"/>
    <mergeCell ref="G9:H9"/>
    <mergeCell ref="I9:I10"/>
    <mergeCell ref="J9:J10"/>
    <mergeCell ref="K9:K10"/>
    <mergeCell ref="L9:M9"/>
    <mergeCell ref="N9:O9"/>
    <mergeCell ref="K19:N2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8"/>
  <sheetViews>
    <sheetView zoomScale="85" zoomScaleNormal="85" zoomScaleSheetLayoutView="100" workbookViewId="0">
      <selection activeCell="K41" sqref="K41"/>
    </sheetView>
  </sheetViews>
  <sheetFormatPr defaultRowHeight="12.75" x14ac:dyDescent="0.2"/>
  <cols>
    <col min="1" max="1" width="5.140625" style="159" customWidth="1"/>
    <col min="2" max="2" width="34.140625" style="159" customWidth="1"/>
    <col min="3" max="3" width="5.140625" style="159" customWidth="1"/>
    <col min="4" max="4" width="15.28515625" style="159" bestFit="1" customWidth="1"/>
    <col min="5" max="5" width="31.5703125" style="159" customWidth="1"/>
    <col min="6" max="6" width="9.140625" style="159"/>
    <col min="7" max="8" width="13.28515625" style="235" customWidth="1"/>
    <col min="9" max="10" width="23.28515625" style="235" customWidth="1"/>
    <col min="11" max="11" width="13.85546875" style="159" customWidth="1"/>
    <col min="12" max="12" width="34.7109375" style="159" customWidth="1"/>
    <col min="13" max="13" width="8.28515625" style="159" customWidth="1"/>
    <col min="14" max="15" width="13.28515625" style="235" customWidth="1"/>
    <col min="16" max="17" width="23.28515625" style="235" customWidth="1"/>
    <col min="18" max="16384" width="9.140625" style="159"/>
  </cols>
  <sheetData>
    <row r="1" spans="1:17" ht="15" x14ac:dyDescent="0.25">
      <c r="E1" s="305"/>
      <c r="G1" s="159"/>
      <c r="H1" s="159"/>
      <c r="I1" s="159"/>
      <c r="J1" s="159"/>
      <c r="N1" s="159"/>
      <c r="O1" s="159"/>
      <c r="P1" s="159"/>
      <c r="Q1" s="159"/>
    </row>
    <row r="2" spans="1:17" ht="15" x14ac:dyDescent="0.25">
      <c r="E2" s="305"/>
      <c r="G2" s="159"/>
      <c r="H2" s="159"/>
      <c r="I2" s="159"/>
      <c r="J2" s="159"/>
      <c r="N2" s="159"/>
      <c r="O2" s="159"/>
      <c r="P2" s="159"/>
      <c r="Q2" s="159"/>
    </row>
    <row r="3" spans="1:17" ht="15" x14ac:dyDescent="0.25">
      <c r="E3" s="305"/>
      <c r="G3" s="159"/>
      <c r="H3" s="159"/>
      <c r="I3" s="159"/>
      <c r="J3" s="159"/>
      <c r="N3" s="159"/>
      <c r="O3" s="159"/>
      <c r="P3" s="159"/>
      <c r="Q3" s="159"/>
    </row>
    <row r="4" spans="1:17" x14ac:dyDescent="0.2">
      <c r="E4" s="306"/>
      <c r="G4" s="159"/>
      <c r="H4" s="159"/>
      <c r="I4" s="159"/>
      <c r="J4" s="159"/>
      <c r="N4" s="159"/>
      <c r="O4" s="159"/>
      <c r="P4" s="159"/>
      <c r="Q4" s="159"/>
    </row>
    <row r="5" spans="1:17" ht="15.75" customHeight="1" x14ac:dyDescent="0.25">
      <c r="E5" s="305"/>
      <c r="G5" s="159"/>
      <c r="H5" s="159"/>
      <c r="I5" s="159"/>
      <c r="J5" s="159"/>
      <c r="N5" s="159"/>
      <c r="O5" s="159"/>
      <c r="P5" s="159"/>
      <c r="Q5" s="159"/>
    </row>
    <row r="6" spans="1:17" s="338" customFormat="1" ht="26.25" customHeight="1" x14ac:dyDescent="0.3">
      <c r="A6" s="825" t="s">
        <v>205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206"/>
    </row>
    <row r="7" spans="1:17" ht="12" customHeight="1" thickBot="1" x14ac:dyDescent="0.25">
      <c r="B7" s="339"/>
      <c r="C7" s="339"/>
      <c r="D7" s="339"/>
      <c r="E7" s="340"/>
    </row>
    <row r="8" spans="1:17" ht="12.75" customHeight="1" x14ac:dyDescent="0.2">
      <c r="A8" s="236"/>
      <c r="B8" s="826" t="s">
        <v>206</v>
      </c>
      <c r="C8" s="827"/>
      <c r="D8" s="827"/>
      <c r="E8" s="827"/>
      <c r="F8" s="827"/>
      <c r="G8" s="827"/>
      <c r="H8" s="827"/>
      <c r="I8" s="827"/>
      <c r="J8" s="828"/>
      <c r="K8" s="826" t="s">
        <v>207</v>
      </c>
      <c r="L8" s="827"/>
      <c r="M8" s="827"/>
      <c r="N8" s="827"/>
      <c r="O8" s="827"/>
      <c r="P8" s="827"/>
      <c r="Q8" s="828"/>
    </row>
    <row r="9" spans="1:17" ht="13.5" customHeight="1" thickBot="1" x14ac:dyDescent="0.25">
      <c r="A9" s="341"/>
      <c r="B9" s="829"/>
      <c r="C9" s="830"/>
      <c r="D9" s="830"/>
      <c r="E9" s="830"/>
      <c r="F9" s="830"/>
      <c r="G9" s="830"/>
      <c r="H9" s="830"/>
      <c r="I9" s="830"/>
      <c r="J9" s="831"/>
      <c r="K9" s="829"/>
      <c r="L9" s="830"/>
      <c r="M9" s="830"/>
      <c r="N9" s="830"/>
      <c r="O9" s="830"/>
      <c r="P9" s="830"/>
      <c r="Q9" s="831"/>
    </row>
    <row r="10" spans="1:17" s="240" customFormat="1" ht="15.75" customHeight="1" x14ac:dyDescent="0.2">
      <c r="A10" s="832" t="s">
        <v>208</v>
      </c>
      <c r="B10" s="342"/>
      <c r="C10" s="834" t="s">
        <v>209</v>
      </c>
      <c r="D10" s="821" t="s">
        <v>4</v>
      </c>
      <c r="E10" s="821" t="s">
        <v>130</v>
      </c>
      <c r="F10" s="709" t="s">
        <v>5</v>
      </c>
      <c r="G10" s="709" t="s">
        <v>210</v>
      </c>
      <c r="H10" s="709"/>
      <c r="I10" s="709" t="s">
        <v>211</v>
      </c>
      <c r="J10" s="711"/>
      <c r="K10" s="821" t="s">
        <v>4</v>
      </c>
      <c r="L10" s="821" t="s">
        <v>130</v>
      </c>
      <c r="M10" s="709" t="s">
        <v>5</v>
      </c>
      <c r="N10" s="709" t="s">
        <v>210</v>
      </c>
      <c r="O10" s="709"/>
      <c r="P10" s="709" t="s">
        <v>211</v>
      </c>
      <c r="Q10" s="711"/>
    </row>
    <row r="11" spans="1:17" s="240" customFormat="1" ht="15.75" customHeight="1" x14ac:dyDescent="0.2">
      <c r="A11" s="833"/>
      <c r="B11" s="269"/>
      <c r="C11" s="835"/>
      <c r="D11" s="837"/>
      <c r="E11" s="837"/>
      <c r="F11" s="838"/>
      <c r="G11" s="343" t="s">
        <v>10</v>
      </c>
      <c r="H11" s="343" t="s">
        <v>11</v>
      </c>
      <c r="I11" s="343" t="s">
        <v>10</v>
      </c>
      <c r="J11" s="344" t="s">
        <v>11</v>
      </c>
      <c r="K11" s="837"/>
      <c r="L11" s="837"/>
      <c r="M11" s="838"/>
      <c r="N11" s="343" t="s">
        <v>10</v>
      </c>
      <c r="O11" s="343" t="s">
        <v>11</v>
      </c>
      <c r="P11" s="343" t="s">
        <v>10</v>
      </c>
      <c r="Q11" s="344" t="s">
        <v>11</v>
      </c>
    </row>
    <row r="12" spans="1:17" s="240" customFormat="1" ht="14.25" customHeight="1" x14ac:dyDescent="0.2">
      <c r="A12" s="833"/>
      <c r="B12" s="269"/>
      <c r="C12" s="835"/>
      <c r="D12" s="345" t="s">
        <v>12</v>
      </c>
      <c r="E12" s="346" t="s">
        <v>92</v>
      </c>
      <c r="F12" s="347">
        <v>1</v>
      </c>
      <c r="G12" s="348">
        <v>12.38</v>
      </c>
      <c r="H12" s="348">
        <f>G12-G12*Скидки!$B$10</f>
        <v>12.38</v>
      </c>
      <c r="I12" s="349">
        <f t="shared" ref="I12:I19" si="0">G12*F12</f>
        <v>12.38</v>
      </c>
      <c r="J12" s="348">
        <f>H12*F12</f>
        <v>12.38</v>
      </c>
      <c r="K12" s="309" t="s">
        <v>187</v>
      </c>
      <c r="L12" s="246" t="s">
        <v>188</v>
      </c>
      <c r="M12" s="246">
        <v>1</v>
      </c>
      <c r="N12" s="350">
        <v>14.82</v>
      </c>
      <c r="O12" s="348">
        <f>N12-N12*Скидки!$B$10</f>
        <v>14.82</v>
      </c>
      <c r="P12" s="349">
        <f t="shared" ref="P12:P18" si="1">N12*M12</f>
        <v>14.82</v>
      </c>
      <c r="Q12" s="348">
        <f>O12*M12</f>
        <v>14.82</v>
      </c>
    </row>
    <row r="13" spans="1:17" s="240" customFormat="1" ht="13.5" customHeight="1" x14ac:dyDescent="0.2">
      <c r="A13" s="833"/>
      <c r="B13" s="269"/>
      <c r="C13" s="835"/>
      <c r="D13" s="345" t="s">
        <v>212</v>
      </c>
      <c r="E13" s="351" t="s">
        <v>96</v>
      </c>
      <c r="F13" s="352">
        <v>1</v>
      </c>
      <c r="G13" s="350">
        <v>52.44</v>
      </c>
      <c r="H13" s="348">
        <f>G13-G13*Скидки!$B$10</f>
        <v>52.44</v>
      </c>
      <c r="I13" s="353">
        <f t="shared" si="0"/>
        <v>52.44</v>
      </c>
      <c r="J13" s="348">
        <f t="shared" ref="J13:J19" si="2">H13*F13</f>
        <v>52.44</v>
      </c>
      <c r="K13" s="248" t="s">
        <v>213</v>
      </c>
      <c r="L13" s="354" t="s">
        <v>133</v>
      </c>
      <c r="M13" s="203">
        <v>4</v>
      </c>
      <c r="N13" s="350">
        <v>2.93</v>
      </c>
      <c r="O13" s="348">
        <f>N13-N13*Скидки!$B$10</f>
        <v>2.93</v>
      </c>
      <c r="P13" s="353">
        <f t="shared" si="1"/>
        <v>11.72</v>
      </c>
      <c r="Q13" s="348">
        <f t="shared" ref="Q13:Q18" si="3">O13*M13</f>
        <v>11.72</v>
      </c>
    </row>
    <row r="14" spans="1:17" s="240" customFormat="1" ht="14.25" customHeight="1" x14ac:dyDescent="0.2">
      <c r="A14" s="833"/>
      <c r="B14" s="269"/>
      <c r="C14" s="835"/>
      <c r="D14" s="345" t="s">
        <v>214</v>
      </c>
      <c r="E14" s="346" t="s">
        <v>215</v>
      </c>
      <c r="F14" s="352">
        <v>1</v>
      </c>
      <c r="G14" s="350">
        <v>29.62</v>
      </c>
      <c r="H14" s="348">
        <f>G14-G14*Скидки!$B$10</f>
        <v>29.62</v>
      </c>
      <c r="I14" s="353">
        <f t="shared" si="0"/>
        <v>29.62</v>
      </c>
      <c r="J14" s="348">
        <f t="shared" si="2"/>
        <v>29.62</v>
      </c>
      <c r="K14" s="309" t="s">
        <v>190</v>
      </c>
      <c r="L14" s="310" t="s">
        <v>191</v>
      </c>
      <c r="M14" s="246">
        <v>2</v>
      </c>
      <c r="N14" s="350">
        <v>0.56000000000000005</v>
      </c>
      <c r="O14" s="348">
        <f>N14-N14*Скидки!$B$10</f>
        <v>0.56000000000000005</v>
      </c>
      <c r="P14" s="353">
        <f t="shared" si="1"/>
        <v>1.1200000000000001</v>
      </c>
      <c r="Q14" s="348">
        <f t="shared" si="3"/>
        <v>1.1200000000000001</v>
      </c>
    </row>
    <row r="15" spans="1:17" s="240" customFormat="1" ht="14.25" customHeight="1" x14ac:dyDescent="0.2">
      <c r="A15" s="833"/>
      <c r="B15" s="269"/>
      <c r="C15" s="835"/>
      <c r="D15" s="345" t="s">
        <v>216</v>
      </c>
      <c r="E15" s="346" t="s">
        <v>217</v>
      </c>
      <c r="F15" s="352">
        <v>1</v>
      </c>
      <c r="G15" s="350">
        <v>31.14</v>
      </c>
      <c r="H15" s="348">
        <f>G15-G15*Скидки!$B$10</f>
        <v>31.14</v>
      </c>
      <c r="I15" s="353">
        <f t="shared" si="0"/>
        <v>31.14</v>
      </c>
      <c r="J15" s="348">
        <f t="shared" si="2"/>
        <v>31.14</v>
      </c>
      <c r="K15" s="309">
        <v>1486</v>
      </c>
      <c r="L15" s="310" t="s">
        <v>192</v>
      </c>
      <c r="M15" s="246">
        <v>2</v>
      </c>
      <c r="N15" s="350">
        <v>2.15</v>
      </c>
      <c r="O15" s="348">
        <f>N15-N15*Скидки!$B$10</f>
        <v>2.15</v>
      </c>
      <c r="P15" s="353">
        <f t="shared" si="1"/>
        <v>4.3</v>
      </c>
      <c r="Q15" s="348">
        <f t="shared" si="3"/>
        <v>4.3</v>
      </c>
    </row>
    <row r="16" spans="1:17" s="240" customFormat="1" ht="14.25" customHeight="1" x14ac:dyDescent="0.2">
      <c r="A16" s="833"/>
      <c r="B16" s="269"/>
      <c r="C16" s="835"/>
      <c r="D16" s="345" t="s">
        <v>218</v>
      </c>
      <c r="E16" s="346" t="s">
        <v>219</v>
      </c>
      <c r="F16" s="352">
        <v>2</v>
      </c>
      <c r="G16" s="311">
        <v>3.98</v>
      </c>
      <c r="H16" s="348">
        <f>G16-G16*Скидки!$B$10</f>
        <v>3.98</v>
      </c>
      <c r="I16" s="353">
        <f t="shared" si="0"/>
        <v>7.96</v>
      </c>
      <c r="J16" s="348">
        <f t="shared" si="2"/>
        <v>7.96</v>
      </c>
      <c r="K16" s="309" t="s">
        <v>220</v>
      </c>
      <c r="L16" s="310" t="s">
        <v>221</v>
      </c>
      <c r="M16" s="246">
        <v>2</v>
      </c>
      <c r="N16" s="350">
        <v>2.79</v>
      </c>
      <c r="O16" s="348">
        <f>N16-N16*Скидки!$B$10</f>
        <v>2.79</v>
      </c>
      <c r="P16" s="353">
        <f t="shared" si="1"/>
        <v>5.58</v>
      </c>
      <c r="Q16" s="348">
        <f t="shared" si="3"/>
        <v>5.58</v>
      </c>
    </row>
    <row r="17" spans="1:17" s="240" customFormat="1" ht="14.25" customHeight="1" x14ac:dyDescent="0.2">
      <c r="A17" s="833"/>
      <c r="B17" s="269"/>
      <c r="C17" s="835"/>
      <c r="D17" s="355" t="s">
        <v>222</v>
      </c>
      <c r="E17" s="200" t="s">
        <v>223</v>
      </c>
      <c r="F17" s="356">
        <v>1</v>
      </c>
      <c r="G17" s="350">
        <v>1.28</v>
      </c>
      <c r="H17" s="348">
        <f>G17-G17*Скидки!$B$10</f>
        <v>1.28</v>
      </c>
      <c r="I17" s="353">
        <f t="shared" si="0"/>
        <v>1.28</v>
      </c>
      <c r="J17" s="348">
        <f t="shared" si="2"/>
        <v>1.28</v>
      </c>
      <c r="K17" s="309" t="s">
        <v>218</v>
      </c>
      <c r="L17" s="310" t="s">
        <v>219</v>
      </c>
      <c r="M17" s="246">
        <v>2</v>
      </c>
      <c r="N17" s="350">
        <v>3.98</v>
      </c>
      <c r="O17" s="348">
        <f>N17-N17*Скидки!$B$10</f>
        <v>3.98</v>
      </c>
      <c r="P17" s="353">
        <f t="shared" si="1"/>
        <v>7.96</v>
      </c>
      <c r="Q17" s="348">
        <f t="shared" si="3"/>
        <v>7.96</v>
      </c>
    </row>
    <row r="18" spans="1:17" s="240" customFormat="1" ht="13.5" customHeight="1" thickBot="1" x14ac:dyDescent="0.25">
      <c r="A18" s="833"/>
      <c r="B18" s="269"/>
      <c r="C18" s="835"/>
      <c r="D18" s="345" t="s">
        <v>224</v>
      </c>
      <c r="E18" s="352" t="s">
        <v>196</v>
      </c>
      <c r="F18" s="352">
        <v>2</v>
      </c>
      <c r="G18" s="350">
        <v>1.51</v>
      </c>
      <c r="H18" s="348">
        <f>G18-G18*Скидки!$B$10</f>
        <v>1.51</v>
      </c>
      <c r="I18" s="353">
        <f t="shared" si="0"/>
        <v>3.02</v>
      </c>
      <c r="J18" s="348">
        <f t="shared" si="2"/>
        <v>3.02</v>
      </c>
      <c r="K18" s="309" t="s">
        <v>197</v>
      </c>
      <c r="L18" s="246" t="s">
        <v>198</v>
      </c>
      <c r="M18" s="246">
        <v>2</v>
      </c>
      <c r="N18" s="350">
        <v>1.51</v>
      </c>
      <c r="O18" s="348">
        <f>N18-N18*Скидки!$B$10</f>
        <v>1.51</v>
      </c>
      <c r="P18" s="357">
        <f t="shared" si="1"/>
        <v>3.02</v>
      </c>
      <c r="Q18" s="358">
        <f t="shared" si="3"/>
        <v>3.02</v>
      </c>
    </row>
    <row r="19" spans="1:17" s="240" customFormat="1" ht="15.75" customHeight="1" thickBot="1" x14ac:dyDescent="0.3">
      <c r="A19" s="833"/>
      <c r="B19" s="269"/>
      <c r="C19" s="836"/>
      <c r="D19" s="345" t="s">
        <v>197</v>
      </c>
      <c r="E19" s="352" t="s">
        <v>198</v>
      </c>
      <c r="F19" s="352">
        <v>1</v>
      </c>
      <c r="G19" s="350">
        <v>1.51</v>
      </c>
      <c r="H19" s="348">
        <f>G19-G19*Скидки!$B$10</f>
        <v>1.51</v>
      </c>
      <c r="I19" s="357">
        <f t="shared" si="0"/>
        <v>1.51</v>
      </c>
      <c r="J19" s="358">
        <f t="shared" si="2"/>
        <v>1.51</v>
      </c>
      <c r="K19" s="359"/>
      <c r="L19" s="239"/>
      <c r="M19" s="239"/>
      <c r="N19" s="360"/>
      <c r="O19" s="360"/>
      <c r="P19" s="361">
        <f>SUM(P12:P18)</f>
        <v>48.52</v>
      </c>
      <c r="Q19" s="362">
        <f>SUM(Q12:Q18)</f>
        <v>48.52</v>
      </c>
    </row>
    <row r="20" spans="1:17" s="363" customFormat="1" ht="16.5" thickBot="1" x14ac:dyDescent="0.3">
      <c r="A20" s="833"/>
      <c r="B20" s="269"/>
      <c r="C20" s="269"/>
      <c r="D20" s="254"/>
      <c r="E20" s="254"/>
      <c r="F20" s="254"/>
      <c r="G20" s="255"/>
      <c r="H20" s="255"/>
      <c r="I20" s="361">
        <f>SUM(I12:I19)</f>
        <v>139.35</v>
      </c>
      <c r="J20" s="362">
        <f>SUM(J12:J19)</f>
        <v>139.35</v>
      </c>
      <c r="K20" s="359"/>
      <c r="L20" s="239"/>
      <c r="M20" s="239"/>
      <c r="N20" s="360"/>
      <c r="O20" s="360"/>
      <c r="Q20" s="364"/>
    </row>
    <row r="21" spans="1:17" s="363" customFormat="1" ht="15" x14ac:dyDescent="0.2">
      <c r="A21" s="833"/>
      <c r="B21" s="269"/>
      <c r="C21" s="842" t="s">
        <v>225</v>
      </c>
      <c r="D21" s="821" t="s">
        <v>4</v>
      </c>
      <c r="E21" s="821" t="s">
        <v>130</v>
      </c>
      <c r="F21" s="709" t="s">
        <v>5</v>
      </c>
      <c r="G21" s="709" t="s">
        <v>210</v>
      </c>
      <c r="H21" s="709"/>
      <c r="I21" s="709" t="s">
        <v>211</v>
      </c>
      <c r="J21" s="711"/>
      <c r="K21" s="365"/>
      <c r="L21" s="366"/>
      <c r="M21" s="366"/>
      <c r="N21" s="367"/>
      <c r="O21" s="367"/>
      <c r="Q21" s="368"/>
    </row>
    <row r="22" spans="1:17" s="363" customFormat="1" ht="14.25" x14ac:dyDescent="0.2">
      <c r="A22" s="833"/>
      <c r="B22" s="269"/>
      <c r="C22" s="842"/>
      <c r="D22" s="837"/>
      <c r="E22" s="837"/>
      <c r="F22" s="838"/>
      <c r="G22" s="343" t="s">
        <v>10</v>
      </c>
      <c r="H22" s="343" t="s">
        <v>11</v>
      </c>
      <c r="I22" s="343" t="s">
        <v>10</v>
      </c>
      <c r="J22" s="344" t="s">
        <v>11</v>
      </c>
      <c r="K22" s="365"/>
      <c r="L22" s="366"/>
      <c r="M22" s="366"/>
      <c r="N22" s="367"/>
      <c r="O22" s="367"/>
      <c r="Q22" s="368"/>
    </row>
    <row r="23" spans="1:17" s="363" customFormat="1" ht="14.25" x14ac:dyDescent="0.2">
      <c r="A23" s="833"/>
      <c r="B23" s="269"/>
      <c r="C23" s="842"/>
      <c r="D23" s="369" t="s">
        <v>12</v>
      </c>
      <c r="E23" s="352" t="s">
        <v>92</v>
      </c>
      <c r="F23" s="352">
        <v>1</v>
      </c>
      <c r="G23" s="348">
        <v>12.38</v>
      </c>
      <c r="H23" s="348">
        <f>G23-G23*Скидки!$B$10</f>
        <v>12.38</v>
      </c>
      <c r="I23" s="353">
        <f t="shared" ref="I23:I30" si="4">G23*F23</f>
        <v>12.38</v>
      </c>
      <c r="J23" s="348">
        <f>H23*F23</f>
        <v>12.38</v>
      </c>
      <c r="K23" s="365"/>
      <c r="L23" s="366"/>
      <c r="M23" s="366"/>
      <c r="N23" s="367"/>
      <c r="O23" s="367"/>
      <c r="Q23" s="368"/>
    </row>
    <row r="24" spans="1:17" s="363" customFormat="1" ht="15" x14ac:dyDescent="0.2">
      <c r="A24" s="833"/>
      <c r="B24" s="269"/>
      <c r="C24" s="842"/>
      <c r="D24" s="369" t="s">
        <v>226</v>
      </c>
      <c r="E24" s="370" t="s">
        <v>96</v>
      </c>
      <c r="F24" s="352">
        <v>1</v>
      </c>
      <c r="G24" s="311">
        <v>41.03</v>
      </c>
      <c r="H24" s="348">
        <f>G24-G24*Скидки!$B$10</f>
        <v>41.03</v>
      </c>
      <c r="I24" s="353">
        <f t="shared" si="4"/>
        <v>41.03</v>
      </c>
      <c r="J24" s="348">
        <f t="shared" ref="J24:J30" si="5">H24*F24</f>
        <v>41.03</v>
      </c>
      <c r="K24" s="365"/>
      <c r="L24" s="366"/>
      <c r="M24" s="366"/>
      <c r="N24" s="367"/>
      <c r="O24" s="367"/>
      <c r="Q24" s="368"/>
    </row>
    <row r="25" spans="1:17" s="363" customFormat="1" ht="15" x14ac:dyDescent="0.2">
      <c r="A25" s="833"/>
      <c r="B25" s="269"/>
      <c r="C25" s="842"/>
      <c r="D25" s="369" t="s">
        <v>227</v>
      </c>
      <c r="E25" s="352" t="s">
        <v>215</v>
      </c>
      <c r="F25" s="352">
        <v>1</v>
      </c>
      <c r="G25" s="311">
        <v>24.13</v>
      </c>
      <c r="H25" s="348">
        <f>G25-G25*Скидки!$B$10</f>
        <v>24.13</v>
      </c>
      <c r="I25" s="353">
        <f t="shared" si="4"/>
        <v>24.13</v>
      </c>
      <c r="J25" s="348">
        <f t="shared" si="5"/>
        <v>24.13</v>
      </c>
      <c r="K25" s="365"/>
      <c r="L25" s="366"/>
      <c r="M25" s="366"/>
      <c r="N25" s="367"/>
      <c r="O25" s="367"/>
      <c r="Q25" s="368"/>
    </row>
    <row r="26" spans="1:17" s="363" customFormat="1" ht="15" x14ac:dyDescent="0.2">
      <c r="A26" s="833"/>
      <c r="B26" s="269"/>
      <c r="C26" s="842"/>
      <c r="D26" s="369" t="s">
        <v>228</v>
      </c>
      <c r="E26" s="352" t="s">
        <v>133</v>
      </c>
      <c r="F26" s="352">
        <v>2</v>
      </c>
      <c r="G26" s="311">
        <v>4.38</v>
      </c>
      <c r="H26" s="348">
        <f>G26-G26*Скидки!$B$10</f>
        <v>4.38</v>
      </c>
      <c r="I26" s="353">
        <f t="shared" si="4"/>
        <v>8.76</v>
      </c>
      <c r="J26" s="348">
        <f t="shared" si="5"/>
        <v>8.76</v>
      </c>
      <c r="K26" s="365"/>
      <c r="L26" s="366"/>
      <c r="M26" s="366"/>
      <c r="N26" s="367"/>
      <c r="O26" s="367"/>
      <c r="Q26" s="368"/>
    </row>
    <row r="27" spans="1:17" s="363" customFormat="1" ht="15" x14ac:dyDescent="0.2">
      <c r="A27" s="833"/>
      <c r="B27" s="269"/>
      <c r="C27" s="842"/>
      <c r="D27" s="369" t="s">
        <v>218</v>
      </c>
      <c r="E27" s="352" t="s">
        <v>219</v>
      </c>
      <c r="F27" s="352">
        <v>2</v>
      </c>
      <c r="G27" s="311">
        <v>3.98</v>
      </c>
      <c r="H27" s="348">
        <f>G27-G27*Скидки!$B$10</f>
        <v>3.98</v>
      </c>
      <c r="I27" s="353">
        <f t="shared" si="4"/>
        <v>7.96</v>
      </c>
      <c r="J27" s="348">
        <f t="shared" si="5"/>
        <v>7.96</v>
      </c>
      <c r="K27" s="365"/>
      <c r="L27" s="366"/>
      <c r="M27" s="366"/>
      <c r="N27" s="367"/>
      <c r="O27" s="367"/>
      <c r="Q27" s="368"/>
    </row>
    <row r="28" spans="1:17" s="363" customFormat="1" ht="14.25" x14ac:dyDescent="0.2">
      <c r="A28" s="833"/>
      <c r="B28" s="269"/>
      <c r="C28" s="842"/>
      <c r="D28" s="369" t="s">
        <v>222</v>
      </c>
      <c r="E28" s="352" t="s">
        <v>223</v>
      </c>
      <c r="F28" s="352">
        <v>1</v>
      </c>
      <c r="G28" s="350">
        <v>1.28</v>
      </c>
      <c r="H28" s="348">
        <f>G28-G28*Скидки!$B$10</f>
        <v>1.28</v>
      </c>
      <c r="I28" s="353">
        <f t="shared" si="4"/>
        <v>1.28</v>
      </c>
      <c r="J28" s="348">
        <f t="shared" si="5"/>
        <v>1.28</v>
      </c>
      <c r="K28" s="365"/>
      <c r="L28" s="366"/>
      <c r="M28" s="366"/>
      <c r="N28" s="367"/>
      <c r="O28" s="367"/>
      <c r="Q28" s="368"/>
    </row>
    <row r="29" spans="1:17" s="363" customFormat="1" ht="14.25" x14ac:dyDescent="0.2">
      <c r="A29" s="833"/>
      <c r="B29" s="269"/>
      <c r="C29" s="842"/>
      <c r="D29" s="369" t="s">
        <v>224</v>
      </c>
      <c r="E29" s="352" t="s">
        <v>196</v>
      </c>
      <c r="F29" s="352">
        <v>2</v>
      </c>
      <c r="G29" s="350">
        <v>1.51</v>
      </c>
      <c r="H29" s="348">
        <f>G29-G29*Скидки!$B$10</f>
        <v>1.51</v>
      </c>
      <c r="I29" s="353">
        <f t="shared" si="4"/>
        <v>3.02</v>
      </c>
      <c r="J29" s="348">
        <f t="shared" si="5"/>
        <v>3.02</v>
      </c>
      <c r="K29" s="365"/>
      <c r="L29" s="366"/>
      <c r="M29" s="366"/>
      <c r="N29" s="367"/>
      <c r="O29" s="367"/>
      <c r="Q29" s="368"/>
    </row>
    <row r="30" spans="1:17" s="363" customFormat="1" ht="14.25" customHeight="1" thickBot="1" x14ac:dyDescent="0.25">
      <c r="A30" s="833"/>
      <c r="B30" s="269"/>
      <c r="C30" s="842"/>
      <c r="D30" s="369" t="s">
        <v>197</v>
      </c>
      <c r="E30" s="352" t="s">
        <v>198</v>
      </c>
      <c r="F30" s="352">
        <v>1</v>
      </c>
      <c r="G30" s="350">
        <v>1.51</v>
      </c>
      <c r="H30" s="348">
        <f>G30-G30*Скидки!$B$10</f>
        <v>1.51</v>
      </c>
      <c r="I30" s="357">
        <f t="shared" si="4"/>
        <v>1.51</v>
      </c>
      <c r="J30" s="358">
        <f t="shared" si="5"/>
        <v>1.51</v>
      </c>
      <c r="K30" s="365"/>
      <c r="L30" s="366"/>
      <c r="M30" s="366"/>
      <c r="N30" s="367"/>
      <c r="O30" s="367"/>
      <c r="Q30" s="368"/>
    </row>
    <row r="31" spans="1:17" s="363" customFormat="1" ht="15.75" thickBot="1" x14ac:dyDescent="0.3">
      <c r="A31" s="833"/>
      <c r="B31" s="269"/>
      <c r="C31" s="269"/>
      <c r="D31" s="254"/>
      <c r="E31" s="254"/>
      <c r="F31" s="254"/>
      <c r="G31" s="255"/>
      <c r="H31" s="255"/>
      <c r="I31" s="371">
        <f>SUM(I23:I30)</f>
        <v>100.07000000000001</v>
      </c>
      <c r="J31" s="362">
        <f>SUM(J23:J30)</f>
        <v>100.07000000000001</v>
      </c>
      <c r="K31" s="372"/>
      <c r="L31" s="373"/>
      <c r="M31" s="373"/>
      <c r="N31" s="374"/>
      <c r="O31" s="374"/>
      <c r="Q31" s="375"/>
    </row>
    <row r="32" spans="1:17" s="240" customFormat="1" ht="15.75" customHeight="1" x14ac:dyDescent="0.2">
      <c r="A32" s="839" t="s">
        <v>229</v>
      </c>
      <c r="B32" s="342"/>
      <c r="C32" s="834" t="s">
        <v>209</v>
      </c>
      <c r="D32" s="821" t="s">
        <v>4</v>
      </c>
      <c r="E32" s="821" t="s">
        <v>130</v>
      </c>
      <c r="F32" s="709" t="s">
        <v>5</v>
      </c>
      <c r="G32" s="709" t="s">
        <v>210</v>
      </c>
      <c r="H32" s="709"/>
      <c r="I32" s="709" t="s">
        <v>211</v>
      </c>
      <c r="J32" s="711"/>
      <c r="K32" s="819" t="s">
        <v>4</v>
      </c>
      <c r="L32" s="821" t="s">
        <v>130</v>
      </c>
      <c r="M32" s="709" t="s">
        <v>5</v>
      </c>
      <c r="N32" s="709" t="s">
        <v>210</v>
      </c>
      <c r="O32" s="709"/>
      <c r="P32" s="709" t="s">
        <v>211</v>
      </c>
      <c r="Q32" s="711"/>
    </row>
    <row r="33" spans="1:17" s="240" customFormat="1" ht="15.75" customHeight="1" x14ac:dyDescent="0.2">
      <c r="A33" s="840"/>
      <c r="B33" s="269"/>
      <c r="C33" s="835"/>
      <c r="D33" s="837"/>
      <c r="E33" s="837"/>
      <c r="F33" s="838"/>
      <c r="G33" s="343" t="s">
        <v>10</v>
      </c>
      <c r="H33" s="343" t="s">
        <v>11</v>
      </c>
      <c r="I33" s="343" t="s">
        <v>10</v>
      </c>
      <c r="J33" s="344" t="s">
        <v>11</v>
      </c>
      <c r="K33" s="843"/>
      <c r="L33" s="837"/>
      <c r="M33" s="838"/>
      <c r="N33" s="343" t="s">
        <v>10</v>
      </c>
      <c r="O33" s="343" t="s">
        <v>11</v>
      </c>
      <c r="P33" s="343" t="s">
        <v>10</v>
      </c>
      <c r="Q33" s="344" t="s">
        <v>11</v>
      </c>
    </row>
    <row r="34" spans="1:17" s="240" customFormat="1" ht="15" x14ac:dyDescent="0.2">
      <c r="A34" s="840"/>
      <c r="B34" s="269"/>
      <c r="C34" s="835"/>
      <c r="D34" s="376" t="s">
        <v>12</v>
      </c>
      <c r="E34" s="377" t="s">
        <v>92</v>
      </c>
      <c r="F34" s="378">
        <v>1</v>
      </c>
      <c r="G34" s="379">
        <v>12.38</v>
      </c>
      <c r="H34" s="380">
        <f>G34-G34*Скидки!$B$10</f>
        <v>12.38</v>
      </c>
      <c r="I34" s="381">
        <f t="shared" ref="I34:I44" si="6">G34*F34</f>
        <v>12.38</v>
      </c>
      <c r="J34" s="380">
        <f>H34*F34</f>
        <v>12.38</v>
      </c>
      <c r="K34" s="312" t="s">
        <v>187</v>
      </c>
      <c r="L34" s="246" t="s">
        <v>188</v>
      </c>
      <c r="M34" s="246">
        <v>1</v>
      </c>
      <c r="N34" s="350">
        <f t="shared" ref="N34:N39" si="7">N12</f>
        <v>14.82</v>
      </c>
      <c r="O34" s="348">
        <f>N34-N34*Скидки!$B$10</f>
        <v>14.82</v>
      </c>
      <c r="P34" s="348">
        <f t="shared" ref="P34:P43" si="8">N34*M34</f>
        <v>14.82</v>
      </c>
      <c r="Q34" s="382">
        <f>O34*M34</f>
        <v>14.82</v>
      </c>
    </row>
    <row r="35" spans="1:17" s="240" customFormat="1" ht="28.5" x14ac:dyDescent="0.2">
      <c r="A35" s="840"/>
      <c r="B35" s="269"/>
      <c r="C35" s="835"/>
      <c r="D35" s="376" t="s">
        <v>230</v>
      </c>
      <c r="E35" s="383" t="s">
        <v>231</v>
      </c>
      <c r="F35" s="378">
        <v>1</v>
      </c>
      <c r="G35" s="379">
        <v>21.59</v>
      </c>
      <c r="H35" s="380">
        <f>G35-G35*Скидки!$B$10</f>
        <v>21.59</v>
      </c>
      <c r="I35" s="381">
        <f t="shared" si="6"/>
        <v>21.59</v>
      </c>
      <c r="J35" s="380">
        <f t="shared" ref="J35:J44" si="9">H35*F35</f>
        <v>21.59</v>
      </c>
      <c r="K35" s="312" t="s">
        <v>213</v>
      </c>
      <c r="L35" s="203" t="s">
        <v>133</v>
      </c>
      <c r="M35" s="203">
        <v>4</v>
      </c>
      <c r="N35" s="350">
        <f t="shared" si="7"/>
        <v>2.93</v>
      </c>
      <c r="O35" s="348">
        <f>N35-N35*Скидки!$B$10</f>
        <v>2.93</v>
      </c>
      <c r="P35" s="348">
        <f t="shared" si="8"/>
        <v>11.72</v>
      </c>
      <c r="Q35" s="382">
        <f t="shared" ref="Q35:Q43" si="10">O35*M35</f>
        <v>11.72</v>
      </c>
    </row>
    <row r="36" spans="1:17" s="240" customFormat="1" ht="15" x14ac:dyDescent="0.2">
      <c r="A36" s="840"/>
      <c r="B36" s="269"/>
      <c r="C36" s="835"/>
      <c r="D36" s="376" t="s">
        <v>232</v>
      </c>
      <c r="E36" s="377" t="s">
        <v>215</v>
      </c>
      <c r="F36" s="378">
        <v>2</v>
      </c>
      <c r="G36" s="379">
        <v>13.68</v>
      </c>
      <c r="H36" s="380">
        <f>G36-G36*Скидки!$B$10</f>
        <v>13.68</v>
      </c>
      <c r="I36" s="381">
        <f t="shared" si="6"/>
        <v>27.36</v>
      </c>
      <c r="J36" s="380">
        <f t="shared" si="9"/>
        <v>27.36</v>
      </c>
      <c r="K36" s="312" t="s">
        <v>190</v>
      </c>
      <c r="L36" s="246" t="s">
        <v>191</v>
      </c>
      <c r="M36" s="246">
        <v>2</v>
      </c>
      <c r="N36" s="350">
        <f t="shared" si="7"/>
        <v>0.56000000000000005</v>
      </c>
      <c r="O36" s="348">
        <f>N36-N36*Скидки!$B$10</f>
        <v>0.56000000000000005</v>
      </c>
      <c r="P36" s="348">
        <f t="shared" si="8"/>
        <v>1.1200000000000001</v>
      </c>
      <c r="Q36" s="382">
        <f t="shared" si="10"/>
        <v>1.1200000000000001</v>
      </c>
    </row>
    <row r="37" spans="1:17" s="240" customFormat="1" ht="28.5" x14ac:dyDescent="0.2">
      <c r="A37" s="840"/>
      <c r="B37" s="269"/>
      <c r="C37" s="835"/>
      <c r="D37" s="376" t="s">
        <v>233</v>
      </c>
      <c r="E37" s="383" t="s">
        <v>234</v>
      </c>
      <c r="F37" s="378">
        <v>2</v>
      </c>
      <c r="G37" s="379">
        <v>7.62</v>
      </c>
      <c r="H37" s="380">
        <f>G37-G37*Скидки!$B$10</f>
        <v>7.62</v>
      </c>
      <c r="I37" s="381">
        <f t="shared" si="6"/>
        <v>15.24</v>
      </c>
      <c r="J37" s="380">
        <f t="shared" si="9"/>
        <v>15.24</v>
      </c>
      <c r="K37" s="312">
        <v>1486</v>
      </c>
      <c r="L37" s="246" t="s">
        <v>192</v>
      </c>
      <c r="M37" s="246">
        <v>2</v>
      </c>
      <c r="N37" s="350">
        <f t="shared" si="7"/>
        <v>2.15</v>
      </c>
      <c r="O37" s="348">
        <f>N37-N37*Скидки!$B$10</f>
        <v>2.15</v>
      </c>
      <c r="P37" s="348">
        <f t="shared" si="8"/>
        <v>4.3</v>
      </c>
      <c r="Q37" s="382">
        <f t="shared" si="10"/>
        <v>4.3</v>
      </c>
    </row>
    <row r="38" spans="1:17" s="240" customFormat="1" ht="15" x14ac:dyDescent="0.2">
      <c r="A38" s="840"/>
      <c r="B38" s="269"/>
      <c r="C38" s="835"/>
      <c r="D38" s="376" t="s">
        <v>100</v>
      </c>
      <c r="E38" s="377" t="s">
        <v>235</v>
      </c>
      <c r="F38" s="378">
        <v>1</v>
      </c>
      <c r="G38" s="379">
        <v>9.0399999999999991</v>
      </c>
      <c r="H38" s="380">
        <f>G38-G38*Скидки!$B$10</f>
        <v>9.0399999999999991</v>
      </c>
      <c r="I38" s="381">
        <f t="shared" si="6"/>
        <v>9.0399999999999991</v>
      </c>
      <c r="J38" s="380">
        <f t="shared" si="9"/>
        <v>9.0399999999999991</v>
      </c>
      <c r="K38" s="312" t="s">
        <v>220</v>
      </c>
      <c r="L38" s="310" t="s">
        <v>221</v>
      </c>
      <c r="M38" s="246">
        <v>2</v>
      </c>
      <c r="N38" s="350">
        <f t="shared" si="7"/>
        <v>2.79</v>
      </c>
      <c r="O38" s="348">
        <f>N38-N38*Скидки!$B$10</f>
        <v>2.79</v>
      </c>
      <c r="P38" s="348">
        <f t="shared" si="8"/>
        <v>5.58</v>
      </c>
      <c r="Q38" s="382">
        <f t="shared" si="10"/>
        <v>5.58</v>
      </c>
    </row>
    <row r="39" spans="1:17" s="240" customFormat="1" ht="15" x14ac:dyDescent="0.2">
      <c r="A39" s="840"/>
      <c r="B39" s="269"/>
      <c r="C39" s="835"/>
      <c r="D39" s="376" t="s">
        <v>142</v>
      </c>
      <c r="E39" s="377" t="s">
        <v>143</v>
      </c>
      <c r="F39" s="378">
        <v>2</v>
      </c>
      <c r="G39" s="379">
        <v>4.1100000000000003</v>
      </c>
      <c r="H39" s="380">
        <f>G39-G39*Скидки!$B$10</f>
        <v>4.1100000000000003</v>
      </c>
      <c r="I39" s="381">
        <f t="shared" si="6"/>
        <v>8.2200000000000006</v>
      </c>
      <c r="J39" s="380">
        <f t="shared" si="9"/>
        <v>8.2200000000000006</v>
      </c>
      <c r="K39" s="312" t="s">
        <v>218</v>
      </c>
      <c r="L39" s="246" t="s">
        <v>219</v>
      </c>
      <c r="M39" s="246">
        <v>2</v>
      </c>
      <c r="N39" s="350">
        <f t="shared" si="7"/>
        <v>3.98</v>
      </c>
      <c r="O39" s="348">
        <f>N39-N39*Скидки!$B$10</f>
        <v>3.98</v>
      </c>
      <c r="P39" s="348">
        <f t="shared" si="8"/>
        <v>7.96</v>
      </c>
      <c r="Q39" s="382">
        <f t="shared" si="10"/>
        <v>7.96</v>
      </c>
    </row>
    <row r="40" spans="1:17" s="240" customFormat="1" ht="15" x14ac:dyDescent="0.2">
      <c r="A40" s="840"/>
      <c r="B40" s="269"/>
      <c r="C40" s="835"/>
      <c r="D40" s="376" t="s">
        <v>236</v>
      </c>
      <c r="E40" s="377" t="s">
        <v>219</v>
      </c>
      <c r="F40" s="378">
        <v>2</v>
      </c>
      <c r="G40" s="379">
        <f>G16</f>
        <v>3.98</v>
      </c>
      <c r="H40" s="380">
        <f>G40-G40*Скидки!$B$10</f>
        <v>3.98</v>
      </c>
      <c r="I40" s="381">
        <f t="shared" si="6"/>
        <v>7.96</v>
      </c>
      <c r="J40" s="380">
        <f t="shared" si="9"/>
        <v>7.96</v>
      </c>
      <c r="K40" s="312" t="s">
        <v>142</v>
      </c>
      <c r="L40" s="246" t="s">
        <v>143</v>
      </c>
      <c r="M40" s="246">
        <v>2</v>
      </c>
      <c r="N40" s="350">
        <f>G39</f>
        <v>4.1100000000000003</v>
      </c>
      <c r="O40" s="348">
        <f>N40-N40*Скидки!$B$10</f>
        <v>4.1100000000000003</v>
      </c>
      <c r="P40" s="348">
        <f t="shared" si="8"/>
        <v>8.2200000000000006</v>
      </c>
      <c r="Q40" s="382">
        <f t="shared" si="10"/>
        <v>8.2200000000000006</v>
      </c>
    </row>
    <row r="41" spans="1:17" s="240" customFormat="1" ht="28.5" x14ac:dyDescent="0.2">
      <c r="A41" s="840"/>
      <c r="B41" s="269"/>
      <c r="C41" s="835"/>
      <c r="D41" s="384" t="s">
        <v>237</v>
      </c>
      <c r="E41" s="383" t="s">
        <v>238</v>
      </c>
      <c r="F41" s="385">
        <v>1</v>
      </c>
      <c r="G41" s="379">
        <v>5.9</v>
      </c>
      <c r="H41" s="380">
        <f>G41-G41*Скидки!$B$10</f>
        <v>5.9</v>
      </c>
      <c r="I41" s="381">
        <f t="shared" si="6"/>
        <v>5.9</v>
      </c>
      <c r="J41" s="380">
        <f t="shared" si="9"/>
        <v>5.9</v>
      </c>
      <c r="K41" s="312" t="s">
        <v>117</v>
      </c>
      <c r="L41" s="246" t="s">
        <v>118</v>
      </c>
      <c r="M41" s="246">
        <v>1</v>
      </c>
      <c r="N41" s="350">
        <v>2.56</v>
      </c>
      <c r="O41" s="348">
        <f>N41-N41*Скидки!$B$10</f>
        <v>2.56</v>
      </c>
      <c r="P41" s="348">
        <f t="shared" si="8"/>
        <v>2.56</v>
      </c>
      <c r="Q41" s="382">
        <f t="shared" si="10"/>
        <v>2.56</v>
      </c>
    </row>
    <row r="42" spans="1:17" s="240" customFormat="1" ht="28.5" x14ac:dyDescent="0.2">
      <c r="A42" s="840"/>
      <c r="B42" s="269"/>
      <c r="C42" s="835"/>
      <c r="D42" s="384" t="s">
        <v>239</v>
      </c>
      <c r="E42" s="383" t="s">
        <v>240</v>
      </c>
      <c r="F42" s="385">
        <v>1</v>
      </c>
      <c r="G42" s="379">
        <v>4.2300000000000004</v>
      </c>
      <c r="H42" s="380">
        <f>G42-G42*Скидки!$B$10</f>
        <v>4.2300000000000004</v>
      </c>
      <c r="I42" s="381">
        <f t="shared" si="6"/>
        <v>4.2300000000000004</v>
      </c>
      <c r="J42" s="380">
        <f t="shared" si="9"/>
        <v>4.2300000000000004</v>
      </c>
      <c r="K42" s="386"/>
      <c r="L42" s="387"/>
      <c r="M42" s="387"/>
      <c r="N42" s="350"/>
      <c r="O42" s="348"/>
      <c r="P42" s="348"/>
      <c r="Q42" s="382"/>
    </row>
    <row r="43" spans="1:17" s="240" customFormat="1" ht="15.75" thickBot="1" x14ac:dyDescent="0.25">
      <c r="A43" s="840"/>
      <c r="B43" s="269"/>
      <c r="C43" s="835"/>
      <c r="D43" s="376" t="s">
        <v>224</v>
      </c>
      <c r="E43" s="388" t="s">
        <v>196</v>
      </c>
      <c r="F43" s="378">
        <v>2</v>
      </c>
      <c r="G43" s="379">
        <v>1.51</v>
      </c>
      <c r="H43" s="380">
        <f>G43-G43*Скидки!$B$10</f>
        <v>1.51</v>
      </c>
      <c r="I43" s="381">
        <f t="shared" si="6"/>
        <v>3.02</v>
      </c>
      <c r="J43" s="380">
        <f t="shared" si="9"/>
        <v>3.02</v>
      </c>
      <c r="K43" s="389" t="s">
        <v>197</v>
      </c>
      <c r="L43" s="390" t="s">
        <v>198</v>
      </c>
      <c r="M43" s="267">
        <v>2</v>
      </c>
      <c r="N43" s="350">
        <v>1.51</v>
      </c>
      <c r="O43" s="348">
        <f>N43-N43*Скидки!$B$10</f>
        <v>1.51</v>
      </c>
      <c r="P43" s="348">
        <f t="shared" si="8"/>
        <v>3.02</v>
      </c>
      <c r="Q43" s="382">
        <f t="shared" si="10"/>
        <v>3.02</v>
      </c>
    </row>
    <row r="44" spans="1:17" s="240" customFormat="1" ht="16.5" thickBot="1" x14ac:dyDescent="0.3">
      <c r="A44" s="840"/>
      <c r="B44" s="269"/>
      <c r="C44" s="836"/>
      <c r="D44" s="376" t="s">
        <v>241</v>
      </c>
      <c r="E44" s="388" t="s">
        <v>198</v>
      </c>
      <c r="F44" s="378">
        <v>1</v>
      </c>
      <c r="G44" s="379">
        <v>0.33</v>
      </c>
      <c r="H44" s="380">
        <f>G44-G44*Скидки!$B$10</f>
        <v>0.33</v>
      </c>
      <c r="I44" s="391">
        <f t="shared" si="6"/>
        <v>0.33</v>
      </c>
      <c r="J44" s="392">
        <f t="shared" si="9"/>
        <v>0.33</v>
      </c>
      <c r="K44" s="331"/>
      <c r="L44" s="332"/>
      <c r="M44" s="332"/>
      <c r="N44" s="333"/>
      <c r="O44" s="333"/>
      <c r="P44" s="176">
        <f>SUM(P34:P43)</f>
        <v>59.300000000000004</v>
      </c>
      <c r="Q44" s="176">
        <f>SUM(Q34:Q43)</f>
        <v>59.300000000000004</v>
      </c>
    </row>
    <row r="45" spans="1:17" s="240" customFormat="1" ht="15.75" customHeight="1" thickBot="1" x14ac:dyDescent="0.3">
      <c r="A45" s="840"/>
      <c r="B45" s="269"/>
      <c r="C45" s="269"/>
      <c r="D45" s="254"/>
      <c r="E45" s="254"/>
      <c r="F45" s="254"/>
      <c r="G45" s="255"/>
      <c r="H45" s="255"/>
      <c r="I45" s="362">
        <f>SUM(I34:I44)</f>
        <v>115.26999999999998</v>
      </c>
      <c r="J45" s="362">
        <f>SUM(J34:J44)</f>
        <v>115.26999999999998</v>
      </c>
      <c r="K45" s="359"/>
      <c r="L45" s="239"/>
      <c r="M45" s="239"/>
      <c r="N45" s="360"/>
      <c r="O45" s="360"/>
      <c r="P45" s="360"/>
      <c r="Q45" s="393"/>
    </row>
    <row r="46" spans="1:17" s="240" customFormat="1" ht="15" x14ac:dyDescent="0.2">
      <c r="A46" s="840"/>
      <c r="B46" s="269"/>
      <c r="C46" s="842" t="s">
        <v>225</v>
      </c>
      <c r="D46" s="821" t="s">
        <v>4</v>
      </c>
      <c r="E46" s="821" t="s">
        <v>130</v>
      </c>
      <c r="F46" s="709" t="s">
        <v>5</v>
      </c>
      <c r="G46" s="709" t="s">
        <v>210</v>
      </c>
      <c r="H46" s="709"/>
      <c r="I46" s="709" t="s">
        <v>211</v>
      </c>
      <c r="J46" s="711"/>
      <c r="K46" s="359"/>
      <c r="L46" s="239"/>
      <c r="M46" s="239"/>
      <c r="N46" s="360"/>
      <c r="O46" s="360"/>
      <c r="P46" s="360"/>
      <c r="Q46" s="393"/>
    </row>
    <row r="47" spans="1:17" s="240" customFormat="1" ht="15" x14ac:dyDescent="0.2">
      <c r="A47" s="840"/>
      <c r="B47" s="269"/>
      <c r="C47" s="842"/>
      <c r="D47" s="837"/>
      <c r="E47" s="837"/>
      <c r="F47" s="838"/>
      <c r="G47" s="343" t="s">
        <v>10</v>
      </c>
      <c r="H47" s="343" t="s">
        <v>11</v>
      </c>
      <c r="I47" s="343" t="s">
        <v>10</v>
      </c>
      <c r="J47" s="344" t="s">
        <v>11</v>
      </c>
      <c r="K47" s="359"/>
      <c r="L47" s="239"/>
      <c r="M47" s="239"/>
      <c r="N47" s="360"/>
      <c r="O47" s="360"/>
      <c r="P47" s="360"/>
      <c r="Q47" s="393"/>
    </row>
    <row r="48" spans="1:17" s="363" customFormat="1" ht="14.25" x14ac:dyDescent="0.2">
      <c r="A48" s="840"/>
      <c r="B48" s="269"/>
      <c r="C48" s="842"/>
      <c r="D48" s="369" t="s">
        <v>12</v>
      </c>
      <c r="E48" s="352" t="s">
        <v>92</v>
      </c>
      <c r="F48" s="352">
        <v>1</v>
      </c>
      <c r="G48" s="350">
        <v>12.07</v>
      </c>
      <c r="H48" s="348">
        <f>G48-G48*Скидки!$B$10</f>
        <v>12.07</v>
      </c>
      <c r="I48" s="353">
        <f t="shared" ref="I48:I57" si="11">G48*F48</f>
        <v>12.07</v>
      </c>
      <c r="J48" s="348">
        <f>H48*F48</f>
        <v>12.07</v>
      </c>
      <c r="K48" s="365"/>
      <c r="L48" s="366"/>
      <c r="M48" s="366"/>
      <c r="N48" s="367"/>
      <c r="O48" s="367"/>
      <c r="P48" s="367"/>
      <c r="Q48" s="368"/>
    </row>
    <row r="49" spans="1:17" s="363" customFormat="1" ht="14.25" x14ac:dyDescent="0.2">
      <c r="A49" s="840"/>
      <c r="B49" s="269"/>
      <c r="C49" s="842"/>
      <c r="D49" s="369" t="s">
        <v>226</v>
      </c>
      <c r="E49" s="370" t="s">
        <v>96</v>
      </c>
      <c r="F49" s="352">
        <v>1</v>
      </c>
      <c r="G49" s="350">
        <v>40.020000000000003</v>
      </c>
      <c r="H49" s="348">
        <f>G49-G49*Скидки!$B$10</f>
        <v>40.020000000000003</v>
      </c>
      <c r="I49" s="353">
        <f t="shared" si="11"/>
        <v>40.020000000000003</v>
      </c>
      <c r="J49" s="348">
        <f t="shared" ref="J49:J57" si="12">H49*F49</f>
        <v>40.020000000000003</v>
      </c>
      <c r="K49" s="365"/>
      <c r="L49" s="366"/>
      <c r="M49" s="366"/>
      <c r="N49" s="367"/>
      <c r="O49" s="367"/>
      <c r="P49" s="367"/>
      <c r="Q49" s="368"/>
    </row>
    <row r="50" spans="1:17" s="363" customFormat="1" ht="14.25" x14ac:dyDescent="0.2">
      <c r="A50" s="840"/>
      <c r="B50" s="269"/>
      <c r="C50" s="842"/>
      <c r="D50" s="369" t="s">
        <v>227</v>
      </c>
      <c r="E50" s="352" t="s">
        <v>215</v>
      </c>
      <c r="F50" s="352">
        <v>1</v>
      </c>
      <c r="G50" s="350">
        <v>23.55</v>
      </c>
      <c r="H50" s="348">
        <f>G50-G50*Скидки!$B$10</f>
        <v>23.55</v>
      </c>
      <c r="I50" s="353">
        <f t="shared" si="11"/>
        <v>23.55</v>
      </c>
      <c r="J50" s="348">
        <f t="shared" si="12"/>
        <v>23.55</v>
      </c>
      <c r="K50" s="365"/>
      <c r="L50" s="366"/>
      <c r="M50" s="366"/>
      <c r="N50" s="367"/>
      <c r="O50" s="367"/>
      <c r="P50" s="367"/>
      <c r="Q50" s="368"/>
    </row>
    <row r="51" spans="1:17" s="363" customFormat="1" ht="14.25" x14ac:dyDescent="0.2">
      <c r="A51" s="840"/>
      <c r="B51" s="269"/>
      <c r="C51" s="842"/>
      <c r="D51" s="369" t="s">
        <v>228</v>
      </c>
      <c r="E51" s="352" t="s">
        <v>133</v>
      </c>
      <c r="F51" s="352">
        <v>2</v>
      </c>
      <c r="G51" s="350">
        <v>4.2699999999999996</v>
      </c>
      <c r="H51" s="348">
        <f>G51-G51*Скидки!$B$10</f>
        <v>4.2699999999999996</v>
      </c>
      <c r="I51" s="353">
        <f t="shared" si="11"/>
        <v>8.5399999999999991</v>
      </c>
      <c r="J51" s="348">
        <f t="shared" si="12"/>
        <v>8.5399999999999991</v>
      </c>
      <c r="K51" s="365"/>
      <c r="L51" s="366"/>
      <c r="M51" s="366"/>
      <c r="N51" s="367"/>
      <c r="O51" s="367"/>
      <c r="P51" s="367"/>
      <c r="Q51" s="368"/>
    </row>
    <row r="52" spans="1:17" s="363" customFormat="1" ht="14.25" x14ac:dyDescent="0.2">
      <c r="A52" s="840"/>
      <c r="B52" s="269"/>
      <c r="C52" s="842"/>
      <c r="D52" s="369" t="s">
        <v>100</v>
      </c>
      <c r="E52" s="352" t="s">
        <v>235</v>
      </c>
      <c r="F52" s="352">
        <v>1</v>
      </c>
      <c r="G52" s="350">
        <v>8.83</v>
      </c>
      <c r="H52" s="348">
        <f>G52-G52*Скидки!$B$10</f>
        <v>8.83</v>
      </c>
      <c r="I52" s="353">
        <f t="shared" si="11"/>
        <v>8.83</v>
      </c>
      <c r="J52" s="348">
        <f t="shared" si="12"/>
        <v>8.83</v>
      </c>
      <c r="K52" s="365"/>
      <c r="L52" s="366"/>
      <c r="M52" s="366"/>
      <c r="N52" s="367"/>
      <c r="O52" s="367"/>
      <c r="P52" s="367"/>
      <c r="Q52" s="368"/>
    </row>
    <row r="53" spans="1:17" s="363" customFormat="1" ht="14.25" x14ac:dyDescent="0.2">
      <c r="A53" s="840"/>
      <c r="B53" s="269"/>
      <c r="C53" s="842"/>
      <c r="D53" s="369" t="s">
        <v>142</v>
      </c>
      <c r="E53" s="352" t="s">
        <v>143</v>
      </c>
      <c r="F53" s="352">
        <v>1</v>
      </c>
      <c r="G53" s="350">
        <v>4.0199999999999996</v>
      </c>
      <c r="H53" s="348">
        <f>G53-G53*Скидки!$B$10</f>
        <v>4.0199999999999996</v>
      </c>
      <c r="I53" s="353">
        <f t="shared" si="11"/>
        <v>4.0199999999999996</v>
      </c>
      <c r="J53" s="348">
        <f t="shared" si="12"/>
        <v>4.0199999999999996</v>
      </c>
      <c r="K53" s="365"/>
      <c r="L53" s="366"/>
      <c r="M53" s="366"/>
      <c r="N53" s="367"/>
      <c r="O53" s="367"/>
      <c r="P53" s="367"/>
      <c r="Q53" s="368"/>
    </row>
    <row r="54" spans="1:17" s="363" customFormat="1" ht="14.25" x14ac:dyDescent="0.2">
      <c r="A54" s="840"/>
      <c r="B54" s="269"/>
      <c r="C54" s="842"/>
      <c r="D54" s="369" t="s">
        <v>218</v>
      </c>
      <c r="E54" s="352" t="s">
        <v>219</v>
      </c>
      <c r="F54" s="352">
        <v>2</v>
      </c>
      <c r="G54" s="350">
        <v>3.88</v>
      </c>
      <c r="H54" s="348">
        <f>G54-G54*Скидки!$B$10</f>
        <v>3.88</v>
      </c>
      <c r="I54" s="353">
        <f t="shared" si="11"/>
        <v>7.76</v>
      </c>
      <c r="J54" s="348">
        <f t="shared" si="12"/>
        <v>7.76</v>
      </c>
      <c r="K54" s="365"/>
      <c r="L54" s="366"/>
      <c r="M54" s="366"/>
      <c r="N54" s="367"/>
      <c r="O54" s="367"/>
      <c r="P54" s="367"/>
      <c r="Q54" s="368"/>
    </row>
    <row r="55" spans="1:17" s="363" customFormat="1" ht="14.25" x14ac:dyDescent="0.2">
      <c r="A55" s="840"/>
      <c r="B55" s="269"/>
      <c r="C55" s="842"/>
      <c r="D55" s="369" t="s">
        <v>222</v>
      </c>
      <c r="E55" s="352" t="s">
        <v>223</v>
      </c>
      <c r="F55" s="352">
        <v>1</v>
      </c>
      <c r="G55" s="350">
        <v>1.24</v>
      </c>
      <c r="H55" s="348">
        <f>G55-G55*Скидки!$B$10</f>
        <v>1.24</v>
      </c>
      <c r="I55" s="353">
        <f t="shared" si="11"/>
        <v>1.24</v>
      </c>
      <c r="J55" s="348">
        <f t="shared" si="12"/>
        <v>1.24</v>
      </c>
      <c r="K55" s="365"/>
      <c r="L55" s="366"/>
      <c r="M55" s="366"/>
      <c r="N55" s="367"/>
      <c r="O55" s="367"/>
      <c r="P55" s="367"/>
      <c r="Q55" s="368"/>
    </row>
    <row r="56" spans="1:17" s="363" customFormat="1" ht="14.25" x14ac:dyDescent="0.2">
      <c r="A56" s="840"/>
      <c r="B56" s="269"/>
      <c r="C56" s="842"/>
      <c r="D56" s="369" t="s">
        <v>224</v>
      </c>
      <c r="E56" s="352" t="s">
        <v>196</v>
      </c>
      <c r="F56" s="352">
        <v>2</v>
      </c>
      <c r="G56" s="350">
        <v>1.47</v>
      </c>
      <c r="H56" s="348">
        <f>G56-G56*Скидки!$B$10</f>
        <v>1.47</v>
      </c>
      <c r="I56" s="353">
        <f t="shared" si="11"/>
        <v>2.94</v>
      </c>
      <c r="J56" s="348">
        <f t="shared" si="12"/>
        <v>2.94</v>
      </c>
      <c r="K56" s="365"/>
      <c r="L56" s="366"/>
      <c r="M56" s="366"/>
      <c r="N56" s="367"/>
      <c r="O56" s="367"/>
      <c r="P56" s="367"/>
      <c r="Q56" s="368"/>
    </row>
    <row r="57" spans="1:17" s="363" customFormat="1" ht="14.25" customHeight="1" thickBot="1" x14ac:dyDescent="0.25">
      <c r="A57" s="840"/>
      <c r="B57" s="269"/>
      <c r="C57" s="842"/>
      <c r="D57" s="369" t="s">
        <v>197</v>
      </c>
      <c r="E57" s="352" t="s">
        <v>198</v>
      </c>
      <c r="F57" s="352">
        <v>1</v>
      </c>
      <c r="G57" s="350">
        <v>1.47</v>
      </c>
      <c r="H57" s="348">
        <f>G57-G57*Скидки!$B$10</f>
        <v>1.47</v>
      </c>
      <c r="I57" s="394">
        <f t="shared" si="11"/>
        <v>1.47</v>
      </c>
      <c r="J57" s="358">
        <f t="shared" si="12"/>
        <v>1.47</v>
      </c>
      <c r="K57" s="365"/>
      <c r="L57" s="366"/>
      <c r="M57" s="366"/>
      <c r="N57" s="367"/>
      <c r="O57" s="367"/>
      <c r="P57" s="367"/>
      <c r="Q57" s="368"/>
    </row>
    <row r="58" spans="1:17" s="363" customFormat="1" ht="15.75" thickBot="1" x14ac:dyDescent="0.3">
      <c r="A58" s="841"/>
      <c r="B58" s="395"/>
      <c r="C58" s="395"/>
      <c r="D58" s="264"/>
      <c r="E58" s="264"/>
      <c r="F58" s="264"/>
      <c r="G58" s="265"/>
      <c r="H58" s="265"/>
      <c r="I58" s="362">
        <f>SUM(I48:I57)</f>
        <v>110.44</v>
      </c>
      <c r="J58" s="362">
        <f>SUM(J48:J57)</f>
        <v>110.44</v>
      </c>
      <c r="K58" s="372"/>
      <c r="L58" s="373"/>
      <c r="M58" s="373"/>
      <c r="N58" s="374"/>
      <c r="O58" s="374"/>
      <c r="P58" s="374"/>
      <c r="Q58" s="375"/>
    </row>
    <row r="59" spans="1:17" s="363" customFormat="1" ht="6.75" customHeight="1" x14ac:dyDescent="0.2">
      <c r="A59" s="396"/>
      <c r="B59" s="159"/>
      <c r="C59" s="159"/>
      <c r="D59" s="366"/>
      <c r="E59" s="366"/>
      <c r="F59" s="366"/>
      <c r="G59" s="367"/>
      <c r="H59" s="367"/>
      <c r="I59" s="367"/>
      <c r="J59" s="367"/>
      <c r="K59" s="366"/>
      <c r="L59" s="366"/>
      <c r="M59" s="366"/>
      <c r="N59" s="367"/>
      <c r="O59" s="367"/>
      <c r="P59" s="367"/>
      <c r="Q59" s="367"/>
    </row>
    <row r="60" spans="1:17" ht="14.25" x14ac:dyDescent="0.2">
      <c r="A60" s="270" t="s">
        <v>101</v>
      </c>
      <c r="B60" s="165" t="s">
        <v>242</v>
      </c>
      <c r="C60" s="270"/>
      <c r="E60" s="165"/>
    </row>
    <row r="61" spans="1:17" ht="15" x14ac:dyDescent="0.25">
      <c r="A61" s="272" t="s">
        <v>103</v>
      </c>
      <c r="B61" s="165" t="s">
        <v>243</v>
      </c>
      <c r="C61" s="272"/>
      <c r="E61" s="165"/>
    </row>
    <row r="62" spans="1:17" ht="14.25" x14ac:dyDescent="0.2">
      <c r="A62" s="272" t="s">
        <v>166</v>
      </c>
      <c r="B62" s="165" t="s">
        <v>203</v>
      </c>
      <c r="C62" s="272"/>
      <c r="E62" s="165"/>
    </row>
    <row r="63" spans="1:17" ht="14.25" x14ac:dyDescent="0.2">
      <c r="A63" s="272" t="s">
        <v>244</v>
      </c>
      <c r="B63" s="165" t="s">
        <v>245</v>
      </c>
      <c r="C63" s="272"/>
      <c r="E63" s="397"/>
    </row>
    <row r="64" spans="1:17" ht="4.5" customHeight="1" x14ac:dyDescent="0.2"/>
    <row r="65" spans="1:2" ht="14.25" x14ac:dyDescent="0.2">
      <c r="B65" s="165" t="s">
        <v>246</v>
      </c>
    </row>
    <row r="66" spans="1:2" ht="15" customHeight="1" x14ac:dyDescent="0.2">
      <c r="A66" s="272" t="s">
        <v>247</v>
      </c>
      <c r="B66" s="165" t="s">
        <v>248</v>
      </c>
    </row>
    <row r="67" spans="1:2" ht="14.25" x14ac:dyDescent="0.2">
      <c r="B67" s="165" t="s">
        <v>249</v>
      </c>
    </row>
    <row r="68" spans="1:2" ht="7.5" customHeight="1" x14ac:dyDescent="0.2"/>
  </sheetData>
  <mergeCells count="39">
    <mergeCell ref="K32:K33"/>
    <mergeCell ref="L32:L33"/>
    <mergeCell ref="M32:M33"/>
    <mergeCell ref="N32:O32"/>
    <mergeCell ref="P32:Q32"/>
    <mergeCell ref="G32:H32"/>
    <mergeCell ref="I32:J32"/>
    <mergeCell ref="I46:J46"/>
    <mergeCell ref="C21:C30"/>
    <mergeCell ref="D21:D22"/>
    <mergeCell ref="E21:E22"/>
    <mergeCell ref="F21:F22"/>
    <mergeCell ref="G21:H21"/>
    <mergeCell ref="C46:C57"/>
    <mergeCell ref="D46:D47"/>
    <mergeCell ref="E46:E47"/>
    <mergeCell ref="F46:F47"/>
    <mergeCell ref="G46:H46"/>
    <mergeCell ref="A32:A58"/>
    <mergeCell ref="C32:C44"/>
    <mergeCell ref="D32:D33"/>
    <mergeCell ref="E32:E33"/>
    <mergeCell ref="F32:F33"/>
    <mergeCell ref="A6:P6"/>
    <mergeCell ref="B8:J9"/>
    <mergeCell ref="K8:Q9"/>
    <mergeCell ref="A10:A31"/>
    <mergeCell ref="C10:C19"/>
    <mergeCell ref="D10:D11"/>
    <mergeCell ref="E10:E11"/>
    <mergeCell ref="F10:F11"/>
    <mergeCell ref="G10:H10"/>
    <mergeCell ref="I10:J10"/>
    <mergeCell ref="K10:K11"/>
    <mergeCell ref="L10:L11"/>
    <mergeCell ref="M10:M11"/>
    <mergeCell ref="N10:O10"/>
    <mergeCell ref="P10:Q10"/>
    <mergeCell ref="I21:J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6"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zoomScale="80" zoomScaleNormal="80" zoomScaleSheetLayoutView="55" workbookViewId="0">
      <selection activeCell="I44" sqref="I44"/>
    </sheetView>
  </sheetViews>
  <sheetFormatPr defaultRowHeight="12.75" x14ac:dyDescent="0.2"/>
  <cols>
    <col min="1" max="1" width="9.140625" style="1"/>
    <col min="2" max="2" width="15.5703125" style="1" customWidth="1"/>
    <col min="3" max="3" width="53.28515625" style="1" customWidth="1"/>
    <col min="4" max="4" width="11.5703125" style="1" customWidth="1"/>
    <col min="5" max="6" width="14.5703125" style="399" customWidth="1"/>
    <col min="7" max="7" width="17.7109375" style="399" customWidth="1"/>
    <col min="8" max="8" width="16.7109375" style="399" customWidth="1"/>
    <col min="9" max="9" width="15.5703125" style="400" customWidth="1"/>
    <col min="10" max="10" width="47" style="1" customWidth="1"/>
    <col min="11" max="11" width="12.140625" style="1" customWidth="1"/>
    <col min="12" max="13" width="14.5703125" style="1" customWidth="1"/>
    <col min="14" max="15" width="24" style="1" customWidth="1"/>
    <col min="16" max="16384" width="9.140625" style="1"/>
  </cols>
  <sheetData>
    <row r="1" spans="1:15" s="401" customFormat="1" ht="20.25" x14ac:dyDescent="0.2">
      <c r="A1" s="398"/>
      <c r="B1" s="1"/>
      <c r="C1" s="1"/>
      <c r="D1" s="1"/>
      <c r="E1" s="399"/>
      <c r="F1" s="399"/>
      <c r="G1" s="399"/>
      <c r="H1" s="399"/>
      <c r="I1" s="400"/>
      <c r="J1" s="1"/>
      <c r="K1" s="1"/>
      <c r="L1" s="1"/>
      <c r="M1" s="1"/>
      <c r="N1" s="1"/>
      <c r="O1" s="1"/>
    </row>
    <row r="2" spans="1:15" s="401" customFormat="1" ht="20.25" x14ac:dyDescent="0.2">
      <c r="A2" s="398"/>
      <c r="B2" s="1"/>
      <c r="C2" s="1"/>
      <c r="D2" s="1"/>
      <c r="E2" s="399"/>
      <c r="F2" s="399"/>
      <c r="G2" s="399"/>
      <c r="H2" s="399"/>
      <c r="I2" s="400"/>
      <c r="J2" s="1"/>
      <c r="K2" s="1"/>
      <c r="L2" s="1"/>
      <c r="M2" s="1"/>
      <c r="N2" s="1"/>
      <c r="O2" s="1"/>
    </row>
    <row r="3" spans="1:15" s="401" customFormat="1" ht="20.25" x14ac:dyDescent="0.2">
      <c r="A3" s="398"/>
      <c r="B3" s="1"/>
      <c r="C3" s="1"/>
      <c r="D3" s="1"/>
      <c r="E3" s="399"/>
      <c r="F3" s="399"/>
      <c r="G3" s="399"/>
      <c r="H3" s="399"/>
      <c r="I3" s="400"/>
      <c r="J3" s="1"/>
      <c r="K3" s="1"/>
      <c r="L3" s="1"/>
      <c r="M3" s="1"/>
      <c r="N3" s="1"/>
      <c r="O3" s="1"/>
    </row>
    <row r="4" spans="1:15" s="401" customFormat="1" ht="27.75" customHeight="1" x14ac:dyDescent="0.2">
      <c r="A4" s="398"/>
      <c r="B4" s="398"/>
      <c r="C4" s="398"/>
      <c r="D4" s="398"/>
      <c r="E4" s="398"/>
      <c r="F4" s="398"/>
      <c r="G4" s="399"/>
      <c r="H4" s="399"/>
      <c r="I4" s="400"/>
      <c r="J4" s="1"/>
      <c r="K4" s="1"/>
      <c r="L4" s="1"/>
      <c r="M4" s="1"/>
      <c r="N4" s="1"/>
      <c r="O4" s="1"/>
    </row>
    <row r="5" spans="1:15" s="401" customFormat="1" ht="27" customHeight="1" x14ac:dyDescent="0.2">
      <c r="A5" s="844" t="s">
        <v>250</v>
      </c>
      <c r="B5" s="844"/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4"/>
      <c r="O5" s="402"/>
    </row>
    <row r="6" spans="1:15" s="401" customFormat="1" ht="11.25" customHeight="1" thickBot="1" x14ac:dyDescent="0.25">
      <c r="A6" s="1"/>
      <c r="B6" s="403"/>
      <c r="C6" s="403"/>
      <c r="D6" s="403"/>
      <c r="E6" s="403"/>
      <c r="F6" s="403"/>
      <c r="G6" s="404"/>
      <c r="H6" s="404"/>
      <c r="I6" s="400"/>
      <c r="J6" s="1"/>
      <c r="K6" s="1"/>
      <c r="L6" s="1"/>
      <c r="M6" s="1"/>
      <c r="N6" s="1"/>
      <c r="O6" s="1"/>
    </row>
    <row r="7" spans="1:15" s="401" customFormat="1" ht="19.5" customHeight="1" thickBot="1" x14ac:dyDescent="0.25">
      <c r="A7" s="845" t="s">
        <v>251</v>
      </c>
      <c r="B7" s="846" t="s">
        <v>252</v>
      </c>
      <c r="C7" s="847"/>
      <c r="D7" s="847"/>
      <c r="E7" s="847"/>
      <c r="F7" s="847"/>
      <c r="G7" s="847"/>
      <c r="H7" s="847"/>
      <c r="I7" s="848" t="s">
        <v>253</v>
      </c>
      <c r="J7" s="849"/>
      <c r="K7" s="849"/>
      <c r="L7" s="849"/>
      <c r="M7" s="849"/>
      <c r="N7" s="849"/>
      <c r="O7" s="850"/>
    </row>
    <row r="8" spans="1:15" s="401" customFormat="1" ht="16.5" customHeight="1" thickBot="1" x14ac:dyDescent="0.25">
      <c r="A8" s="845"/>
      <c r="B8" s="819" t="s">
        <v>89</v>
      </c>
      <c r="C8" s="821" t="s">
        <v>130</v>
      </c>
      <c r="D8" s="709" t="s">
        <v>5</v>
      </c>
      <c r="E8" s="709" t="s">
        <v>90</v>
      </c>
      <c r="F8" s="709"/>
      <c r="G8" s="709" t="s">
        <v>91</v>
      </c>
      <c r="H8" s="732"/>
      <c r="I8" s="819" t="s">
        <v>89</v>
      </c>
      <c r="J8" s="821" t="s">
        <v>130</v>
      </c>
      <c r="K8" s="709" t="s">
        <v>5</v>
      </c>
      <c r="L8" s="709" t="s">
        <v>90</v>
      </c>
      <c r="M8" s="709"/>
      <c r="N8" s="709" t="s">
        <v>91</v>
      </c>
      <c r="O8" s="711"/>
    </row>
    <row r="9" spans="1:15" s="401" customFormat="1" ht="16.5" customHeight="1" thickBot="1" x14ac:dyDescent="0.25">
      <c r="A9" s="845"/>
      <c r="B9" s="820"/>
      <c r="C9" s="822"/>
      <c r="D9" s="713"/>
      <c r="E9" s="198" t="s">
        <v>10</v>
      </c>
      <c r="F9" s="198" t="s">
        <v>11</v>
      </c>
      <c r="G9" s="198" t="s">
        <v>10</v>
      </c>
      <c r="H9" s="405" t="s">
        <v>11</v>
      </c>
      <c r="I9" s="820"/>
      <c r="J9" s="822"/>
      <c r="K9" s="713"/>
      <c r="L9" s="198" t="s">
        <v>10</v>
      </c>
      <c r="M9" s="198" t="s">
        <v>11</v>
      </c>
      <c r="N9" s="198" t="s">
        <v>10</v>
      </c>
      <c r="O9" s="199" t="s">
        <v>11</v>
      </c>
    </row>
    <row r="10" spans="1:15" s="401" customFormat="1" ht="15.75" thickBot="1" x14ac:dyDescent="0.25">
      <c r="A10" s="845"/>
      <c r="B10" s="406" t="s">
        <v>254</v>
      </c>
      <c r="C10" s="407" t="s">
        <v>255</v>
      </c>
      <c r="D10" s="407">
        <v>1</v>
      </c>
      <c r="E10" s="408">
        <v>31.95</v>
      </c>
      <c r="F10" s="348">
        <f>E10-E10*Скидки!$B$11</f>
        <v>31.95</v>
      </c>
      <c r="G10" s="348">
        <f t="shared" ref="G10:G16" si="0">E10*D10</f>
        <v>31.95</v>
      </c>
      <c r="H10" s="349">
        <f>F10*D10</f>
        <v>31.95</v>
      </c>
      <c r="I10" s="409" t="s">
        <v>254</v>
      </c>
      <c r="J10" s="407" t="s">
        <v>255</v>
      </c>
      <c r="K10" s="407">
        <v>1</v>
      </c>
      <c r="L10" s="408">
        <f t="shared" ref="L10:L16" si="1">E10</f>
        <v>31.95</v>
      </c>
      <c r="M10" s="348">
        <f>L10-L10*Скидки!$B$11</f>
        <v>31.95</v>
      </c>
      <c r="N10" s="348">
        <f t="shared" ref="N10:N16" si="2">L10*K10</f>
        <v>31.95</v>
      </c>
      <c r="O10" s="382">
        <f>M10*K10</f>
        <v>31.95</v>
      </c>
    </row>
    <row r="11" spans="1:15" s="401" customFormat="1" ht="15.75" thickBot="1" x14ac:dyDescent="0.25">
      <c r="A11" s="845"/>
      <c r="B11" s="406" t="s">
        <v>256</v>
      </c>
      <c r="C11" s="407" t="s">
        <v>257</v>
      </c>
      <c r="D11" s="407">
        <v>2</v>
      </c>
      <c r="E11" s="408">
        <v>5.82</v>
      </c>
      <c r="F11" s="348">
        <f>E11-E11*Скидки!$B$11</f>
        <v>5.82</v>
      </c>
      <c r="G11" s="348">
        <f t="shared" si="0"/>
        <v>11.64</v>
      </c>
      <c r="H11" s="349">
        <f t="shared" ref="H11:H16" si="3">F11*D11</f>
        <v>11.64</v>
      </c>
      <c r="I11" s="409" t="s">
        <v>256</v>
      </c>
      <c r="J11" s="407" t="s">
        <v>257</v>
      </c>
      <c r="K11" s="407">
        <v>2</v>
      </c>
      <c r="L11" s="408">
        <f t="shared" si="1"/>
        <v>5.82</v>
      </c>
      <c r="M11" s="348">
        <f>L11-L11*Скидки!$B$11</f>
        <v>5.82</v>
      </c>
      <c r="N11" s="348">
        <f t="shared" si="2"/>
        <v>11.64</v>
      </c>
      <c r="O11" s="382">
        <f t="shared" ref="O11:O16" si="4">M11*K11</f>
        <v>11.64</v>
      </c>
    </row>
    <row r="12" spans="1:15" s="401" customFormat="1" ht="15.75" thickBot="1" x14ac:dyDescent="0.25">
      <c r="A12" s="845"/>
      <c r="B12" s="406" t="s">
        <v>258</v>
      </c>
      <c r="C12" s="407" t="s">
        <v>259</v>
      </c>
      <c r="D12" s="407">
        <v>1</v>
      </c>
      <c r="E12" s="408">
        <v>18.239999999999998</v>
      </c>
      <c r="F12" s="348">
        <f>E12-E12*Скидки!$B$11</f>
        <v>18.239999999999998</v>
      </c>
      <c r="G12" s="348">
        <f t="shared" si="0"/>
        <v>18.239999999999998</v>
      </c>
      <c r="H12" s="349">
        <f t="shared" si="3"/>
        <v>18.239999999999998</v>
      </c>
      <c r="I12" s="409" t="s">
        <v>258</v>
      </c>
      <c r="J12" s="407" t="s">
        <v>259</v>
      </c>
      <c r="K12" s="407">
        <v>1</v>
      </c>
      <c r="L12" s="408">
        <f t="shared" si="1"/>
        <v>18.239999999999998</v>
      </c>
      <c r="M12" s="348">
        <f>L12-L12*Скидки!$B$11</f>
        <v>18.239999999999998</v>
      </c>
      <c r="N12" s="348">
        <f t="shared" si="2"/>
        <v>18.239999999999998</v>
      </c>
      <c r="O12" s="382">
        <f t="shared" si="4"/>
        <v>18.239999999999998</v>
      </c>
    </row>
    <row r="13" spans="1:15" s="401" customFormat="1" ht="15.75" thickBot="1" x14ac:dyDescent="0.25">
      <c r="A13" s="845"/>
      <c r="B13" s="406" t="s">
        <v>260</v>
      </c>
      <c r="C13" s="407" t="s">
        <v>261</v>
      </c>
      <c r="D13" s="407">
        <v>1</v>
      </c>
      <c r="E13" s="408">
        <v>1.47</v>
      </c>
      <c r="F13" s="348">
        <f>E13-E13*Скидки!$B$11</f>
        <v>1.47</v>
      </c>
      <c r="G13" s="348">
        <f t="shared" si="0"/>
        <v>1.47</v>
      </c>
      <c r="H13" s="349">
        <f t="shared" si="3"/>
        <v>1.47</v>
      </c>
      <c r="I13" s="409" t="s">
        <v>260</v>
      </c>
      <c r="J13" s="407" t="s">
        <v>261</v>
      </c>
      <c r="K13" s="407">
        <v>1</v>
      </c>
      <c r="L13" s="408">
        <f t="shared" si="1"/>
        <v>1.47</v>
      </c>
      <c r="M13" s="348">
        <f>L13-L13*Скидки!$B$11</f>
        <v>1.47</v>
      </c>
      <c r="N13" s="348">
        <f t="shared" si="2"/>
        <v>1.47</v>
      </c>
      <c r="O13" s="382">
        <f t="shared" si="4"/>
        <v>1.47</v>
      </c>
    </row>
    <row r="14" spans="1:15" s="401" customFormat="1" ht="15.75" thickBot="1" x14ac:dyDescent="0.25">
      <c r="A14" s="845"/>
      <c r="B14" s="406" t="s">
        <v>193</v>
      </c>
      <c r="C14" s="407" t="s">
        <v>262</v>
      </c>
      <c r="D14" s="407">
        <v>2</v>
      </c>
      <c r="E14" s="408">
        <v>8.69</v>
      </c>
      <c r="F14" s="348">
        <f>E14-E14*Скидки!$B$11</f>
        <v>8.69</v>
      </c>
      <c r="G14" s="348">
        <f t="shared" si="0"/>
        <v>17.38</v>
      </c>
      <c r="H14" s="349">
        <f t="shared" si="3"/>
        <v>17.38</v>
      </c>
      <c r="I14" s="409" t="s">
        <v>193</v>
      </c>
      <c r="J14" s="407" t="s">
        <v>262</v>
      </c>
      <c r="K14" s="407">
        <v>2</v>
      </c>
      <c r="L14" s="408">
        <f t="shared" si="1"/>
        <v>8.69</v>
      </c>
      <c r="M14" s="348">
        <f>L14-L14*Скидки!$B$11</f>
        <v>8.69</v>
      </c>
      <c r="N14" s="348">
        <f t="shared" si="2"/>
        <v>17.38</v>
      </c>
      <c r="O14" s="382">
        <f t="shared" si="4"/>
        <v>17.38</v>
      </c>
    </row>
    <row r="15" spans="1:15" s="401" customFormat="1" ht="15.75" thickBot="1" x14ac:dyDescent="0.25">
      <c r="A15" s="845"/>
      <c r="B15" s="406" t="s">
        <v>263</v>
      </c>
      <c r="C15" s="407" t="s">
        <v>118</v>
      </c>
      <c r="D15" s="407">
        <v>2</v>
      </c>
      <c r="E15" s="408">
        <v>1.28</v>
      </c>
      <c r="F15" s="348">
        <f>E15-E15*Скидки!$B$11</f>
        <v>1.28</v>
      </c>
      <c r="G15" s="348">
        <f t="shared" si="0"/>
        <v>2.56</v>
      </c>
      <c r="H15" s="349">
        <f t="shared" si="3"/>
        <v>2.56</v>
      </c>
      <c r="I15" s="409" t="s">
        <v>263</v>
      </c>
      <c r="J15" s="407" t="s">
        <v>118</v>
      </c>
      <c r="K15" s="407">
        <v>2</v>
      </c>
      <c r="L15" s="408">
        <f t="shared" si="1"/>
        <v>1.28</v>
      </c>
      <c r="M15" s="348">
        <f>L15-L15*Скидки!$B$11</f>
        <v>1.28</v>
      </c>
      <c r="N15" s="348">
        <f t="shared" si="2"/>
        <v>2.56</v>
      </c>
      <c r="O15" s="382">
        <f t="shared" si="4"/>
        <v>2.56</v>
      </c>
    </row>
    <row r="16" spans="1:15" s="401" customFormat="1" ht="15.75" thickBot="1" x14ac:dyDescent="0.25">
      <c r="A16" s="845"/>
      <c r="B16" s="410" t="s">
        <v>264</v>
      </c>
      <c r="C16" s="411" t="s">
        <v>265</v>
      </c>
      <c r="D16" s="411">
        <v>4</v>
      </c>
      <c r="E16" s="412">
        <v>1.57</v>
      </c>
      <c r="F16" s="348">
        <f>E16-E16*Скидки!$B$11</f>
        <v>1.57</v>
      </c>
      <c r="G16" s="413">
        <f t="shared" si="0"/>
        <v>6.28</v>
      </c>
      <c r="H16" s="414">
        <f t="shared" si="3"/>
        <v>6.28</v>
      </c>
      <c r="I16" s="415" t="s">
        <v>264</v>
      </c>
      <c r="J16" s="411" t="s">
        <v>265</v>
      </c>
      <c r="K16" s="411">
        <v>5</v>
      </c>
      <c r="L16" s="412">
        <f t="shared" si="1"/>
        <v>1.57</v>
      </c>
      <c r="M16" s="348">
        <f>L16-L16*Скидки!$B$11</f>
        <v>1.57</v>
      </c>
      <c r="N16" s="413">
        <f t="shared" si="2"/>
        <v>7.8500000000000005</v>
      </c>
      <c r="O16" s="416">
        <f t="shared" si="4"/>
        <v>7.8500000000000005</v>
      </c>
    </row>
    <row r="17" spans="1:15" s="401" customFormat="1" ht="16.5" thickBot="1" x14ac:dyDescent="0.25">
      <c r="A17" s="845"/>
      <c r="B17" s="417"/>
      <c r="C17" s="418"/>
      <c r="D17" s="418"/>
      <c r="E17" s="419"/>
      <c r="F17" s="419"/>
      <c r="G17" s="420">
        <f>SUM(G10:G16)</f>
        <v>89.52</v>
      </c>
      <c r="H17" s="421">
        <f>SUM(H10:H16)</f>
        <v>89.52</v>
      </c>
      <c r="I17" s="422"/>
      <c r="J17" s="418"/>
      <c r="K17" s="418"/>
      <c r="L17" s="419"/>
      <c r="M17" s="419"/>
      <c r="N17" s="420">
        <f>SUM(N10:N16)</f>
        <v>91.089999999999989</v>
      </c>
      <c r="O17" s="423">
        <f>SUM(O10:O16)</f>
        <v>91.089999999999989</v>
      </c>
    </row>
    <row r="18" spans="1:15" s="429" customFormat="1" ht="15" thickBot="1" x14ac:dyDescent="0.25">
      <c r="A18" s="845"/>
      <c r="B18" s="424"/>
      <c r="C18" s="425"/>
      <c r="D18" s="425"/>
      <c r="E18" s="426"/>
      <c r="F18" s="426"/>
      <c r="G18" s="426"/>
      <c r="H18" s="426"/>
      <c r="I18" s="427"/>
      <c r="J18" s="425"/>
      <c r="K18" s="425"/>
      <c r="L18" s="426"/>
      <c r="M18" s="426"/>
      <c r="N18" s="426"/>
      <c r="O18" s="428"/>
    </row>
    <row r="19" spans="1:15" s="429" customFormat="1" ht="15" thickBot="1" x14ac:dyDescent="0.25">
      <c r="A19" s="845"/>
      <c r="B19" s="424"/>
      <c r="C19" s="425"/>
      <c r="D19" s="425"/>
      <c r="E19" s="426"/>
      <c r="F19" s="426"/>
      <c r="G19" s="426"/>
      <c r="H19" s="426"/>
      <c r="I19" s="427"/>
      <c r="J19" s="425"/>
      <c r="K19" s="425"/>
      <c r="L19" s="426"/>
      <c r="M19" s="426"/>
      <c r="N19" s="426"/>
      <c r="O19" s="428"/>
    </row>
    <row r="20" spans="1:15" s="429" customFormat="1" ht="15" thickBot="1" x14ac:dyDescent="0.25">
      <c r="A20" s="845"/>
      <c r="B20" s="424"/>
      <c r="C20" s="425"/>
      <c r="D20" s="425"/>
      <c r="E20" s="426"/>
      <c r="F20" s="426"/>
      <c r="G20" s="426"/>
      <c r="H20" s="426"/>
      <c r="I20" s="427"/>
      <c r="J20" s="425"/>
      <c r="K20" s="425"/>
      <c r="L20" s="426"/>
      <c r="M20" s="426"/>
      <c r="N20" s="426"/>
      <c r="O20" s="428"/>
    </row>
    <row r="21" spans="1:15" s="429" customFormat="1" ht="15" thickBot="1" x14ac:dyDescent="0.25">
      <c r="A21" s="845"/>
      <c r="B21" s="424"/>
      <c r="C21" s="425"/>
      <c r="D21" s="425"/>
      <c r="E21" s="430" t="s">
        <v>266</v>
      </c>
      <c r="F21" s="430"/>
      <c r="G21" s="430"/>
      <c r="H21" s="426"/>
      <c r="I21" s="427"/>
      <c r="J21" s="425"/>
      <c r="K21" s="425"/>
      <c r="L21" s="430" t="s">
        <v>266</v>
      </c>
      <c r="M21" s="430"/>
      <c r="N21" s="430"/>
      <c r="O21" s="428"/>
    </row>
    <row r="22" spans="1:15" s="429" customFormat="1" ht="15" thickBot="1" x14ac:dyDescent="0.25">
      <c r="A22" s="845"/>
      <c r="B22" s="424"/>
      <c r="C22" s="425"/>
      <c r="D22" s="425"/>
      <c r="E22" s="426"/>
      <c r="F22" s="426"/>
      <c r="G22" s="426"/>
      <c r="H22" s="425"/>
      <c r="I22" s="427"/>
      <c r="J22" s="425"/>
      <c r="K22" s="425"/>
      <c r="L22" s="426"/>
      <c r="M22" s="426"/>
      <c r="N22" s="426"/>
      <c r="O22" s="431"/>
    </row>
    <row r="23" spans="1:15" s="429" customFormat="1" ht="15" thickBot="1" x14ac:dyDescent="0.25">
      <c r="A23" s="845"/>
      <c r="B23" s="424"/>
      <c r="C23" s="425"/>
      <c r="D23" s="425"/>
      <c r="I23" s="427"/>
      <c r="J23" s="425"/>
      <c r="K23" s="425"/>
      <c r="L23" s="425"/>
      <c r="M23" s="425"/>
      <c r="N23" s="425"/>
      <c r="O23" s="431"/>
    </row>
    <row r="24" spans="1:15" s="429" customFormat="1" ht="15" thickBot="1" x14ac:dyDescent="0.25">
      <c r="A24" s="845"/>
      <c r="B24" s="424"/>
      <c r="C24" s="425"/>
      <c r="D24" s="425"/>
      <c r="E24" s="426"/>
      <c r="F24" s="426"/>
      <c r="G24" s="426"/>
      <c r="H24" s="426"/>
      <c r="I24" s="427"/>
      <c r="J24" s="425"/>
      <c r="K24" s="425"/>
      <c r="L24" s="426"/>
      <c r="M24" s="426"/>
      <c r="N24" s="426"/>
      <c r="O24" s="428"/>
    </row>
    <row r="25" spans="1:15" s="429" customFormat="1" ht="15" thickBot="1" x14ac:dyDescent="0.25">
      <c r="A25" s="845"/>
      <c r="B25" s="432"/>
      <c r="C25" s="433"/>
      <c r="D25" s="433"/>
      <c r="E25" s="433"/>
      <c r="F25" s="433"/>
      <c r="G25" s="433"/>
      <c r="H25" s="433"/>
      <c r="I25" s="434"/>
      <c r="J25" s="433"/>
      <c r="K25" s="433"/>
      <c r="L25" s="433"/>
      <c r="M25" s="433"/>
      <c r="N25" s="433"/>
      <c r="O25" s="435"/>
    </row>
    <row r="26" spans="1:15" s="401" customFormat="1" ht="6.75" customHeight="1" thickBot="1" x14ac:dyDescent="0.25">
      <c r="A26" s="845"/>
      <c r="B26" s="424"/>
      <c r="C26" s="425"/>
      <c r="D26" s="425"/>
      <c r="E26" s="426"/>
      <c r="F26" s="426"/>
      <c r="G26" s="426"/>
      <c r="H26" s="426"/>
      <c r="I26" s="436"/>
      <c r="J26" s="437"/>
      <c r="K26" s="437"/>
      <c r="L26" s="438"/>
      <c r="M26" s="438"/>
      <c r="N26" s="438"/>
      <c r="O26" s="439"/>
    </row>
    <row r="27" spans="1:15" s="401" customFormat="1" ht="19.5" customHeight="1" thickBot="1" x14ac:dyDescent="0.25">
      <c r="A27" s="851" t="s">
        <v>267</v>
      </c>
      <c r="B27" s="848" t="s">
        <v>252</v>
      </c>
      <c r="C27" s="849"/>
      <c r="D27" s="849"/>
      <c r="E27" s="849"/>
      <c r="F27" s="849"/>
      <c r="G27" s="849"/>
      <c r="H27" s="849"/>
      <c r="I27" s="848" t="s">
        <v>268</v>
      </c>
      <c r="J27" s="849"/>
      <c r="K27" s="849"/>
      <c r="L27" s="849"/>
      <c r="M27" s="849"/>
      <c r="N27" s="849"/>
      <c r="O27" s="850"/>
    </row>
    <row r="28" spans="1:15" s="401" customFormat="1" ht="16.5" customHeight="1" thickBot="1" x14ac:dyDescent="0.25">
      <c r="A28" s="845"/>
      <c r="B28" s="819" t="s">
        <v>89</v>
      </c>
      <c r="C28" s="821" t="s">
        <v>130</v>
      </c>
      <c r="D28" s="709" t="s">
        <v>5</v>
      </c>
      <c r="E28" s="709" t="s">
        <v>90</v>
      </c>
      <c r="F28" s="709"/>
      <c r="G28" s="709" t="s">
        <v>91</v>
      </c>
      <c r="H28" s="732"/>
      <c r="I28" s="819" t="s">
        <v>89</v>
      </c>
      <c r="J28" s="821" t="s">
        <v>130</v>
      </c>
      <c r="K28" s="709" t="s">
        <v>5</v>
      </c>
      <c r="L28" s="709" t="s">
        <v>90</v>
      </c>
      <c r="M28" s="709"/>
      <c r="N28" s="709" t="s">
        <v>91</v>
      </c>
      <c r="O28" s="711"/>
    </row>
    <row r="29" spans="1:15" s="401" customFormat="1" ht="16.5" customHeight="1" thickBot="1" x14ac:dyDescent="0.25">
      <c r="A29" s="845"/>
      <c r="B29" s="820"/>
      <c r="C29" s="822"/>
      <c r="D29" s="713"/>
      <c r="E29" s="198" t="s">
        <v>10</v>
      </c>
      <c r="F29" s="198" t="s">
        <v>11</v>
      </c>
      <c r="G29" s="198" t="s">
        <v>10</v>
      </c>
      <c r="H29" s="405" t="s">
        <v>11</v>
      </c>
      <c r="I29" s="820"/>
      <c r="J29" s="822"/>
      <c r="K29" s="713"/>
      <c r="L29" s="198" t="s">
        <v>10</v>
      </c>
      <c r="M29" s="198" t="s">
        <v>11</v>
      </c>
      <c r="N29" s="198" t="s">
        <v>10</v>
      </c>
      <c r="O29" s="199" t="s">
        <v>11</v>
      </c>
    </row>
    <row r="30" spans="1:15" s="401" customFormat="1" ht="15.75" thickBot="1" x14ac:dyDescent="0.25">
      <c r="A30" s="845"/>
      <c r="B30" s="406" t="s">
        <v>269</v>
      </c>
      <c r="C30" s="407" t="s">
        <v>255</v>
      </c>
      <c r="D30" s="407">
        <v>1</v>
      </c>
      <c r="E30" s="408">
        <v>36.49</v>
      </c>
      <c r="F30" s="348">
        <f>E30-E30*Скидки!$B$11</f>
        <v>36.49</v>
      </c>
      <c r="G30" s="348">
        <f t="shared" ref="G30:G36" si="5">E30*D30</f>
        <v>36.49</v>
      </c>
      <c r="H30" s="349">
        <f>F30*D30</f>
        <v>36.49</v>
      </c>
      <c r="I30" s="409" t="s">
        <v>269</v>
      </c>
      <c r="J30" s="407" t="s">
        <v>255</v>
      </c>
      <c r="K30" s="407">
        <v>1</v>
      </c>
      <c r="L30" s="408">
        <f>E30</f>
        <v>36.49</v>
      </c>
      <c r="M30" s="348">
        <f>L30-L30*Скидки!$B$11</f>
        <v>36.49</v>
      </c>
      <c r="N30" s="348">
        <f t="shared" ref="N30:N36" si="6">L30*K30</f>
        <v>36.49</v>
      </c>
      <c r="O30" s="382">
        <f>M30*K30</f>
        <v>36.49</v>
      </c>
    </row>
    <row r="31" spans="1:15" s="401" customFormat="1" ht="15.75" thickBot="1" x14ac:dyDescent="0.25">
      <c r="A31" s="845"/>
      <c r="B31" s="406" t="s">
        <v>256</v>
      </c>
      <c r="C31" s="407" t="s">
        <v>257</v>
      </c>
      <c r="D31" s="407">
        <v>2</v>
      </c>
      <c r="E31" s="408">
        <f t="shared" ref="E31:E36" si="7">E11</f>
        <v>5.82</v>
      </c>
      <c r="F31" s="348">
        <f>E31-E31*Скидки!$B$11</f>
        <v>5.82</v>
      </c>
      <c r="G31" s="348">
        <f t="shared" si="5"/>
        <v>11.64</v>
      </c>
      <c r="H31" s="349">
        <f t="shared" ref="H31:H36" si="8">F31*D31</f>
        <v>11.64</v>
      </c>
      <c r="I31" s="409" t="s">
        <v>256</v>
      </c>
      <c r="J31" s="407" t="s">
        <v>257</v>
      </c>
      <c r="K31" s="407">
        <v>2</v>
      </c>
      <c r="L31" s="408">
        <f t="shared" ref="L31:L36" si="9">L11</f>
        <v>5.82</v>
      </c>
      <c r="M31" s="348">
        <f>L31-L31*Скидки!$B$11</f>
        <v>5.82</v>
      </c>
      <c r="N31" s="348">
        <f t="shared" si="6"/>
        <v>11.64</v>
      </c>
      <c r="O31" s="382">
        <f t="shared" ref="O31:O36" si="10">M31*K31</f>
        <v>11.64</v>
      </c>
    </row>
    <row r="32" spans="1:15" s="429" customFormat="1" ht="15.75" thickBot="1" x14ac:dyDescent="0.25">
      <c r="A32" s="845"/>
      <c r="B32" s="406" t="s">
        <v>258</v>
      </c>
      <c r="C32" s="407" t="s">
        <v>259</v>
      </c>
      <c r="D32" s="407">
        <v>1</v>
      </c>
      <c r="E32" s="408">
        <f t="shared" si="7"/>
        <v>18.239999999999998</v>
      </c>
      <c r="F32" s="348">
        <f>E32-E32*Скидки!$B$11</f>
        <v>18.239999999999998</v>
      </c>
      <c r="G32" s="348">
        <f t="shared" si="5"/>
        <v>18.239999999999998</v>
      </c>
      <c r="H32" s="349">
        <f t="shared" si="8"/>
        <v>18.239999999999998</v>
      </c>
      <c r="I32" s="409" t="s">
        <v>258</v>
      </c>
      <c r="J32" s="407" t="s">
        <v>259</v>
      </c>
      <c r="K32" s="407">
        <v>1</v>
      </c>
      <c r="L32" s="408">
        <f t="shared" si="9"/>
        <v>18.239999999999998</v>
      </c>
      <c r="M32" s="348">
        <f>L32-L32*Скидки!$B$11</f>
        <v>18.239999999999998</v>
      </c>
      <c r="N32" s="348">
        <f t="shared" si="6"/>
        <v>18.239999999999998</v>
      </c>
      <c r="O32" s="382">
        <f t="shared" si="10"/>
        <v>18.239999999999998</v>
      </c>
    </row>
    <row r="33" spans="1:15" s="429" customFormat="1" ht="15.75" thickBot="1" x14ac:dyDescent="0.25">
      <c r="A33" s="845"/>
      <c r="B33" s="406" t="s">
        <v>260</v>
      </c>
      <c r="C33" s="407" t="s">
        <v>261</v>
      </c>
      <c r="D33" s="407">
        <v>1</v>
      </c>
      <c r="E33" s="408">
        <f t="shared" si="7"/>
        <v>1.47</v>
      </c>
      <c r="F33" s="348">
        <f>E33-E33*Скидки!$B$11</f>
        <v>1.47</v>
      </c>
      <c r="G33" s="348">
        <f t="shared" si="5"/>
        <v>1.47</v>
      </c>
      <c r="H33" s="349">
        <f t="shared" si="8"/>
        <v>1.47</v>
      </c>
      <c r="I33" s="409" t="s">
        <v>260</v>
      </c>
      <c r="J33" s="407" t="s">
        <v>261</v>
      </c>
      <c r="K33" s="407">
        <v>1</v>
      </c>
      <c r="L33" s="408">
        <f t="shared" si="9"/>
        <v>1.47</v>
      </c>
      <c r="M33" s="348">
        <f>L33-L33*Скидки!$B$11</f>
        <v>1.47</v>
      </c>
      <c r="N33" s="348">
        <f t="shared" si="6"/>
        <v>1.47</v>
      </c>
      <c r="O33" s="382">
        <f t="shared" si="10"/>
        <v>1.47</v>
      </c>
    </row>
    <row r="34" spans="1:15" s="429" customFormat="1" ht="15.75" thickBot="1" x14ac:dyDescent="0.25">
      <c r="A34" s="845"/>
      <c r="B34" s="406" t="s">
        <v>193</v>
      </c>
      <c r="C34" s="407" t="s">
        <v>262</v>
      </c>
      <c r="D34" s="407">
        <v>2</v>
      </c>
      <c r="E34" s="408">
        <f t="shared" si="7"/>
        <v>8.69</v>
      </c>
      <c r="F34" s="348">
        <f>E34-E34*Скидки!$B$11</f>
        <v>8.69</v>
      </c>
      <c r="G34" s="348">
        <f t="shared" si="5"/>
        <v>17.38</v>
      </c>
      <c r="H34" s="349">
        <f t="shared" si="8"/>
        <v>17.38</v>
      </c>
      <c r="I34" s="409" t="s">
        <v>193</v>
      </c>
      <c r="J34" s="407" t="s">
        <v>262</v>
      </c>
      <c r="K34" s="407">
        <v>2</v>
      </c>
      <c r="L34" s="408">
        <f t="shared" si="9"/>
        <v>8.69</v>
      </c>
      <c r="M34" s="348">
        <f>L34-L34*Скидки!$B$11</f>
        <v>8.69</v>
      </c>
      <c r="N34" s="348">
        <f t="shared" si="6"/>
        <v>17.38</v>
      </c>
      <c r="O34" s="382">
        <f t="shared" si="10"/>
        <v>17.38</v>
      </c>
    </row>
    <row r="35" spans="1:15" s="429" customFormat="1" ht="15.75" thickBot="1" x14ac:dyDescent="0.25">
      <c r="A35" s="845"/>
      <c r="B35" s="406" t="s">
        <v>263</v>
      </c>
      <c r="C35" s="407" t="s">
        <v>118</v>
      </c>
      <c r="D35" s="407">
        <v>2</v>
      </c>
      <c r="E35" s="408">
        <f t="shared" si="7"/>
        <v>1.28</v>
      </c>
      <c r="F35" s="348">
        <f>E35-E35*Скидки!$B$11</f>
        <v>1.28</v>
      </c>
      <c r="G35" s="348">
        <f t="shared" si="5"/>
        <v>2.56</v>
      </c>
      <c r="H35" s="349">
        <f t="shared" si="8"/>
        <v>2.56</v>
      </c>
      <c r="I35" s="409" t="s">
        <v>263</v>
      </c>
      <c r="J35" s="407" t="s">
        <v>118</v>
      </c>
      <c r="K35" s="407">
        <v>2</v>
      </c>
      <c r="L35" s="408">
        <f t="shared" si="9"/>
        <v>1.28</v>
      </c>
      <c r="M35" s="348">
        <f>L35-L35*Скидки!$B$11</f>
        <v>1.28</v>
      </c>
      <c r="N35" s="348">
        <f t="shared" si="6"/>
        <v>2.56</v>
      </c>
      <c r="O35" s="382">
        <f t="shared" si="10"/>
        <v>2.56</v>
      </c>
    </row>
    <row r="36" spans="1:15" s="429" customFormat="1" ht="15.75" thickBot="1" x14ac:dyDescent="0.25">
      <c r="A36" s="845"/>
      <c r="B36" s="440" t="s">
        <v>264</v>
      </c>
      <c r="C36" s="441" t="s">
        <v>265</v>
      </c>
      <c r="D36" s="441">
        <v>4</v>
      </c>
      <c r="E36" s="412">
        <f t="shared" si="7"/>
        <v>1.57</v>
      </c>
      <c r="F36" s="348">
        <f>E36-E36*Скидки!$B$11</f>
        <v>1.57</v>
      </c>
      <c r="G36" s="442">
        <f t="shared" si="5"/>
        <v>6.28</v>
      </c>
      <c r="H36" s="414">
        <f t="shared" si="8"/>
        <v>6.28</v>
      </c>
      <c r="I36" s="443" t="s">
        <v>264</v>
      </c>
      <c r="J36" s="441" t="s">
        <v>265</v>
      </c>
      <c r="K36" s="441">
        <v>5</v>
      </c>
      <c r="L36" s="412">
        <f t="shared" si="9"/>
        <v>1.57</v>
      </c>
      <c r="M36" s="348">
        <f>L36-L36*Скидки!$B$11</f>
        <v>1.57</v>
      </c>
      <c r="N36" s="442">
        <f t="shared" si="6"/>
        <v>7.8500000000000005</v>
      </c>
      <c r="O36" s="416">
        <f t="shared" si="10"/>
        <v>7.8500000000000005</v>
      </c>
    </row>
    <row r="37" spans="1:15" ht="16.5" thickBot="1" x14ac:dyDescent="0.25">
      <c r="A37" s="851"/>
      <c r="B37" s="444"/>
      <c r="C37" s="445"/>
      <c r="D37" s="445"/>
      <c r="E37" s="446"/>
      <c r="F37" s="446"/>
      <c r="G37" s="447">
        <f>SUM(G30:G36)</f>
        <v>94.06</v>
      </c>
      <c r="H37" s="421">
        <f>SUM(H30:H36)</f>
        <v>94.06</v>
      </c>
      <c r="I37" s="444"/>
      <c r="J37" s="445"/>
      <c r="K37" s="445"/>
      <c r="L37" s="446"/>
      <c r="M37" s="446"/>
      <c r="N37" s="447">
        <f>SUM(N30:N36)</f>
        <v>95.63</v>
      </c>
      <c r="O37" s="423">
        <f>SUM(O30:O36)</f>
        <v>95.63</v>
      </c>
    </row>
    <row r="38" spans="1:15" ht="14.25" customHeight="1" thickBot="1" x14ac:dyDescent="0.25">
      <c r="A38" s="851"/>
      <c r="B38" s="427"/>
      <c r="C38" s="425"/>
      <c r="D38" s="425"/>
      <c r="E38" s="426"/>
      <c r="F38" s="426"/>
      <c r="G38" s="426"/>
      <c r="H38" s="426"/>
      <c r="I38" s="427"/>
      <c r="J38" s="425"/>
      <c r="K38" s="425"/>
      <c r="L38" s="426"/>
      <c r="M38" s="426"/>
      <c r="N38" s="426"/>
      <c r="O38" s="428"/>
    </row>
    <row r="39" spans="1:15" s="401" customFormat="1" ht="14.25" customHeight="1" thickBot="1" x14ac:dyDescent="0.25">
      <c r="A39" s="851"/>
      <c r="B39" s="427"/>
      <c r="C39" s="425"/>
      <c r="D39" s="425"/>
      <c r="E39" s="426"/>
      <c r="F39" s="426"/>
      <c r="G39" s="426"/>
      <c r="H39" s="426"/>
      <c r="I39" s="427"/>
      <c r="J39" s="425"/>
      <c r="K39" s="425"/>
      <c r="L39" s="426"/>
      <c r="M39" s="426"/>
      <c r="N39" s="426"/>
      <c r="O39" s="428"/>
    </row>
    <row r="40" spans="1:15" s="401" customFormat="1" ht="14.25" customHeight="1" thickBot="1" x14ac:dyDescent="0.25">
      <c r="A40" s="851"/>
      <c r="B40" s="427"/>
      <c r="C40" s="425"/>
      <c r="D40" s="425"/>
      <c r="E40" s="426"/>
      <c r="F40" s="426"/>
      <c r="G40" s="426"/>
      <c r="H40" s="426"/>
      <c r="I40" s="427"/>
      <c r="J40" s="425"/>
      <c r="K40" s="425"/>
      <c r="L40" s="426"/>
      <c r="M40" s="426"/>
      <c r="N40" s="426"/>
      <c r="O40" s="428"/>
    </row>
    <row r="41" spans="1:15" s="401" customFormat="1" ht="14.25" customHeight="1" thickBot="1" x14ac:dyDescent="0.25">
      <c r="A41" s="851"/>
      <c r="B41" s="427"/>
      <c r="C41" s="425"/>
      <c r="D41" s="425"/>
      <c r="E41" s="426"/>
      <c r="F41" s="426"/>
      <c r="G41" s="426"/>
      <c r="H41" s="426"/>
      <c r="I41" s="427"/>
      <c r="J41" s="425"/>
      <c r="K41" s="425"/>
      <c r="L41" s="426"/>
      <c r="M41" s="426"/>
      <c r="N41" s="426"/>
      <c r="O41" s="428"/>
    </row>
    <row r="42" spans="1:15" s="401" customFormat="1" ht="14.25" customHeight="1" thickBot="1" x14ac:dyDescent="0.25">
      <c r="A42" s="851"/>
      <c r="B42" s="427"/>
      <c r="C42" s="425"/>
      <c r="D42" s="425"/>
      <c r="E42" s="430" t="s">
        <v>270</v>
      </c>
      <c r="F42" s="430"/>
      <c r="G42" s="430"/>
      <c r="H42" s="426"/>
      <c r="I42" s="427"/>
      <c r="J42" s="425"/>
      <c r="K42" s="425"/>
      <c r="L42" s="430" t="s">
        <v>270</v>
      </c>
      <c r="M42" s="430"/>
      <c r="N42" s="430"/>
      <c r="O42" s="428"/>
    </row>
    <row r="43" spans="1:15" s="401" customFormat="1" ht="14.25" customHeight="1" thickBot="1" x14ac:dyDescent="0.25">
      <c r="A43" s="851"/>
      <c r="B43" s="427"/>
      <c r="C43" s="425"/>
      <c r="D43" s="425"/>
      <c r="E43" s="426"/>
      <c r="F43" s="426"/>
      <c r="G43" s="426"/>
      <c r="H43" s="425"/>
      <c r="I43" s="427"/>
      <c r="J43" s="425"/>
      <c r="K43" s="425"/>
      <c r="L43" s="426"/>
      <c r="M43" s="426"/>
      <c r="N43" s="426"/>
      <c r="O43" s="431"/>
    </row>
    <row r="44" spans="1:15" s="401" customFormat="1" ht="14.25" customHeight="1" thickBot="1" x14ac:dyDescent="0.25">
      <c r="A44" s="851"/>
      <c r="B44" s="427"/>
      <c r="C44" s="425"/>
      <c r="D44" s="425"/>
      <c r="E44" s="426"/>
      <c r="F44" s="426"/>
      <c r="G44" s="426"/>
      <c r="H44" s="426"/>
      <c r="I44" s="427"/>
      <c r="J44" s="425"/>
      <c r="K44" s="425"/>
      <c r="L44" s="426"/>
      <c r="M44" s="426"/>
      <c r="N44" s="426"/>
      <c r="O44" s="428"/>
    </row>
    <row r="45" spans="1:15" s="401" customFormat="1" ht="14.25" customHeight="1" thickBot="1" x14ac:dyDescent="0.25">
      <c r="A45" s="851"/>
      <c r="B45" s="427"/>
      <c r="C45" s="425"/>
      <c r="D45" s="425"/>
      <c r="E45" s="426"/>
      <c r="F45" s="426"/>
      <c r="G45" s="426"/>
      <c r="H45" s="426"/>
      <c r="I45" s="427"/>
      <c r="J45" s="425"/>
      <c r="K45" s="425"/>
      <c r="L45" s="426"/>
      <c r="M45" s="426"/>
      <c r="N45" s="426"/>
      <c r="O45" s="428"/>
    </row>
    <row r="46" spans="1:15" ht="14.25" customHeight="1" thickBot="1" x14ac:dyDescent="0.25">
      <c r="A46" s="851"/>
      <c r="B46" s="434"/>
      <c r="C46" s="433"/>
      <c r="D46" s="433"/>
      <c r="E46" s="433"/>
      <c r="F46" s="433"/>
      <c r="G46" s="433"/>
      <c r="H46" s="433"/>
      <c r="I46" s="434"/>
      <c r="J46" s="433"/>
      <c r="K46" s="433"/>
      <c r="L46" s="433"/>
      <c r="M46" s="433"/>
      <c r="N46" s="433"/>
      <c r="O46" s="448"/>
    </row>
    <row r="47" spans="1:15" ht="6.75" customHeight="1" thickBot="1" x14ac:dyDescent="0.25">
      <c r="A47" s="851"/>
      <c r="B47" s="427"/>
      <c r="C47" s="425"/>
      <c r="D47" s="425"/>
      <c r="E47" s="426"/>
      <c r="F47" s="426"/>
      <c r="G47" s="426"/>
      <c r="H47" s="426"/>
      <c r="I47" s="436"/>
      <c r="J47" s="437"/>
      <c r="K47" s="437"/>
      <c r="L47" s="438"/>
      <c r="M47" s="438"/>
      <c r="N47" s="438"/>
      <c r="O47" s="439"/>
    </row>
    <row r="48" spans="1:15" ht="19.5" customHeight="1" thickBot="1" x14ac:dyDescent="0.25">
      <c r="A48" s="851" t="s">
        <v>271</v>
      </c>
      <c r="B48" s="848" t="s">
        <v>252</v>
      </c>
      <c r="C48" s="849"/>
      <c r="D48" s="849"/>
      <c r="E48" s="849"/>
      <c r="F48" s="849"/>
      <c r="G48" s="849"/>
      <c r="H48" s="850"/>
      <c r="I48" s="848" t="s">
        <v>272</v>
      </c>
      <c r="J48" s="849"/>
      <c r="K48" s="849"/>
      <c r="L48" s="849"/>
      <c r="M48" s="849"/>
      <c r="N48" s="849"/>
      <c r="O48" s="850"/>
    </row>
    <row r="49" spans="1:15" ht="16.5" customHeight="1" thickBot="1" x14ac:dyDescent="0.25">
      <c r="A49" s="851"/>
      <c r="B49" s="819" t="s">
        <v>89</v>
      </c>
      <c r="C49" s="821" t="s">
        <v>130</v>
      </c>
      <c r="D49" s="709" t="s">
        <v>5</v>
      </c>
      <c r="E49" s="709" t="s">
        <v>90</v>
      </c>
      <c r="F49" s="709"/>
      <c r="G49" s="709" t="s">
        <v>91</v>
      </c>
      <c r="H49" s="711"/>
      <c r="I49" s="819" t="s">
        <v>89</v>
      </c>
      <c r="J49" s="821" t="s">
        <v>130</v>
      </c>
      <c r="K49" s="709" t="s">
        <v>5</v>
      </c>
      <c r="L49" s="709" t="s">
        <v>90</v>
      </c>
      <c r="M49" s="709"/>
      <c r="N49" s="709" t="s">
        <v>91</v>
      </c>
      <c r="O49" s="711"/>
    </row>
    <row r="50" spans="1:15" ht="16.5" customHeight="1" thickBot="1" x14ac:dyDescent="0.25">
      <c r="A50" s="851"/>
      <c r="B50" s="820"/>
      <c r="C50" s="822"/>
      <c r="D50" s="713"/>
      <c r="E50" s="198" t="s">
        <v>10</v>
      </c>
      <c r="F50" s="198" t="s">
        <v>11</v>
      </c>
      <c r="G50" s="198" t="s">
        <v>10</v>
      </c>
      <c r="H50" s="199" t="s">
        <v>11</v>
      </c>
      <c r="I50" s="820"/>
      <c r="J50" s="822"/>
      <c r="K50" s="713"/>
      <c r="L50" s="198" t="s">
        <v>10</v>
      </c>
      <c r="M50" s="198" t="s">
        <v>11</v>
      </c>
      <c r="N50" s="198" t="s">
        <v>10</v>
      </c>
      <c r="O50" s="199" t="s">
        <v>11</v>
      </c>
    </row>
    <row r="51" spans="1:15" ht="15.75" thickBot="1" x14ac:dyDescent="0.25">
      <c r="A51" s="851"/>
      <c r="B51" s="409" t="s">
        <v>273</v>
      </c>
      <c r="C51" s="407" t="s">
        <v>255</v>
      </c>
      <c r="D51" s="407">
        <v>1</v>
      </c>
      <c r="E51" s="408">
        <v>42.87</v>
      </c>
      <c r="F51" s="348">
        <f>E51-E51*Скидки!$B$11</f>
        <v>42.87</v>
      </c>
      <c r="G51" s="348">
        <f t="shared" ref="G51:G57" si="11">E51*D51</f>
        <v>42.87</v>
      </c>
      <c r="H51" s="349">
        <f>F51*D51</f>
        <v>42.87</v>
      </c>
      <c r="I51" s="406" t="s">
        <v>273</v>
      </c>
      <c r="J51" s="407" t="s">
        <v>255</v>
      </c>
      <c r="K51" s="407">
        <v>1</v>
      </c>
      <c r="L51" s="408">
        <v>42.87</v>
      </c>
      <c r="M51" s="348">
        <f>L51-L51*Скидки!$B$11</f>
        <v>42.87</v>
      </c>
      <c r="N51" s="348">
        <f t="shared" ref="N51:N57" si="12">L51*K51</f>
        <v>42.87</v>
      </c>
      <c r="O51" s="382">
        <f>M51*K51</f>
        <v>42.87</v>
      </c>
    </row>
    <row r="52" spans="1:15" ht="15.75" thickBot="1" x14ac:dyDescent="0.25">
      <c r="A52" s="851"/>
      <c r="B52" s="409" t="s">
        <v>256</v>
      </c>
      <c r="C52" s="407" t="s">
        <v>257</v>
      </c>
      <c r="D52" s="407">
        <v>2</v>
      </c>
      <c r="E52" s="408">
        <f>E31</f>
        <v>5.82</v>
      </c>
      <c r="F52" s="348">
        <f>E52-E52*Скидки!$B$11</f>
        <v>5.82</v>
      </c>
      <c r="G52" s="348">
        <f t="shared" si="11"/>
        <v>11.64</v>
      </c>
      <c r="H52" s="349">
        <f t="shared" ref="H52:H57" si="13">F52*D52</f>
        <v>11.64</v>
      </c>
      <c r="I52" s="406" t="s">
        <v>256</v>
      </c>
      <c r="J52" s="407" t="s">
        <v>257</v>
      </c>
      <c r="K52" s="407">
        <v>2</v>
      </c>
      <c r="L52" s="408">
        <f>L31</f>
        <v>5.82</v>
      </c>
      <c r="M52" s="348">
        <f>L52-L52*Скидки!$B$11</f>
        <v>5.82</v>
      </c>
      <c r="N52" s="348">
        <f t="shared" si="12"/>
        <v>11.64</v>
      </c>
      <c r="O52" s="382">
        <f t="shared" ref="O52:O57" si="14">M52*K52</f>
        <v>11.64</v>
      </c>
    </row>
    <row r="53" spans="1:15" ht="15.75" thickBot="1" x14ac:dyDescent="0.25">
      <c r="A53" s="851"/>
      <c r="B53" s="409" t="s">
        <v>258</v>
      </c>
      <c r="C53" s="407" t="s">
        <v>259</v>
      </c>
      <c r="D53" s="407">
        <v>1</v>
      </c>
      <c r="E53" s="408">
        <f>E32</f>
        <v>18.239999999999998</v>
      </c>
      <c r="F53" s="348">
        <f>E53-E53*Скидки!$B$11</f>
        <v>18.239999999999998</v>
      </c>
      <c r="G53" s="348">
        <f t="shared" si="11"/>
        <v>18.239999999999998</v>
      </c>
      <c r="H53" s="349">
        <f t="shared" si="13"/>
        <v>18.239999999999998</v>
      </c>
      <c r="I53" s="406" t="s">
        <v>258</v>
      </c>
      <c r="J53" s="407" t="s">
        <v>259</v>
      </c>
      <c r="K53" s="407">
        <v>1</v>
      </c>
      <c r="L53" s="408">
        <f>L32</f>
        <v>18.239999999999998</v>
      </c>
      <c r="M53" s="348">
        <f>L53-L53*Скидки!$B$11</f>
        <v>18.239999999999998</v>
      </c>
      <c r="N53" s="348">
        <f t="shared" si="12"/>
        <v>18.239999999999998</v>
      </c>
      <c r="O53" s="382">
        <f t="shared" si="14"/>
        <v>18.239999999999998</v>
      </c>
    </row>
    <row r="54" spans="1:15" ht="15.75" thickBot="1" x14ac:dyDescent="0.25">
      <c r="A54" s="851"/>
      <c r="B54" s="409" t="s">
        <v>260</v>
      </c>
      <c r="C54" s="407" t="s">
        <v>261</v>
      </c>
      <c r="D54" s="407">
        <v>1</v>
      </c>
      <c r="E54" s="408">
        <v>1.47</v>
      </c>
      <c r="F54" s="348">
        <f>E54-E54*Скидки!$B$11</f>
        <v>1.47</v>
      </c>
      <c r="G54" s="348">
        <f t="shared" si="11"/>
        <v>1.47</v>
      </c>
      <c r="H54" s="349">
        <f t="shared" si="13"/>
        <v>1.47</v>
      </c>
      <c r="I54" s="406" t="s">
        <v>260</v>
      </c>
      <c r="J54" s="407" t="s">
        <v>261</v>
      </c>
      <c r="K54" s="407">
        <v>1</v>
      </c>
      <c r="L54" s="408">
        <f>L33</f>
        <v>1.47</v>
      </c>
      <c r="M54" s="348">
        <f>L54-L54*Скидки!$B$11</f>
        <v>1.47</v>
      </c>
      <c r="N54" s="348">
        <f t="shared" si="12"/>
        <v>1.47</v>
      </c>
      <c r="O54" s="382">
        <f t="shared" si="14"/>
        <v>1.47</v>
      </c>
    </row>
    <row r="55" spans="1:15" ht="15.75" thickBot="1" x14ac:dyDescent="0.25">
      <c r="A55" s="851"/>
      <c r="B55" s="409" t="s">
        <v>193</v>
      </c>
      <c r="C55" s="407" t="s">
        <v>262</v>
      </c>
      <c r="D55" s="407">
        <v>2</v>
      </c>
      <c r="E55" s="408">
        <v>8.69</v>
      </c>
      <c r="F55" s="348">
        <f>E55-E55*Скидки!$B$11</f>
        <v>8.69</v>
      </c>
      <c r="G55" s="348">
        <f t="shared" si="11"/>
        <v>17.38</v>
      </c>
      <c r="H55" s="349">
        <f t="shared" si="13"/>
        <v>17.38</v>
      </c>
      <c r="I55" s="406" t="s">
        <v>193</v>
      </c>
      <c r="J55" s="407" t="s">
        <v>262</v>
      </c>
      <c r="K55" s="407">
        <v>2</v>
      </c>
      <c r="L55" s="408">
        <f>L34</f>
        <v>8.69</v>
      </c>
      <c r="M55" s="348">
        <f>L55-L55*Скидки!$B$11</f>
        <v>8.69</v>
      </c>
      <c r="N55" s="348">
        <f t="shared" si="12"/>
        <v>17.38</v>
      </c>
      <c r="O55" s="382">
        <f t="shared" si="14"/>
        <v>17.38</v>
      </c>
    </row>
    <row r="56" spans="1:15" ht="15.75" thickBot="1" x14ac:dyDescent="0.25">
      <c r="A56" s="851"/>
      <c r="B56" s="409" t="s">
        <v>263</v>
      </c>
      <c r="C56" s="407" t="s">
        <v>118</v>
      </c>
      <c r="D56" s="407">
        <v>2</v>
      </c>
      <c r="E56" s="408">
        <v>1.28</v>
      </c>
      <c r="F56" s="348">
        <f>E56-E56*Скидки!$B$11</f>
        <v>1.28</v>
      </c>
      <c r="G56" s="348">
        <f t="shared" si="11"/>
        <v>2.56</v>
      </c>
      <c r="H56" s="349">
        <f t="shared" si="13"/>
        <v>2.56</v>
      </c>
      <c r="I56" s="406" t="s">
        <v>263</v>
      </c>
      <c r="J56" s="407" t="s">
        <v>118</v>
      </c>
      <c r="K56" s="407">
        <v>2</v>
      </c>
      <c r="L56" s="408">
        <v>1.28</v>
      </c>
      <c r="M56" s="348">
        <f>L56-L56*Скидки!$B$11</f>
        <v>1.28</v>
      </c>
      <c r="N56" s="348">
        <f t="shared" si="12"/>
        <v>2.56</v>
      </c>
      <c r="O56" s="382">
        <f t="shared" si="14"/>
        <v>2.56</v>
      </c>
    </row>
    <row r="57" spans="1:15" ht="15.75" thickBot="1" x14ac:dyDescent="0.25">
      <c r="A57" s="851"/>
      <c r="B57" s="415" t="s">
        <v>264</v>
      </c>
      <c r="C57" s="411" t="s">
        <v>265</v>
      </c>
      <c r="D57" s="411">
        <v>4</v>
      </c>
      <c r="E57" s="412">
        <v>1.57</v>
      </c>
      <c r="F57" s="348">
        <f>E57-E57*Скидки!$B$11</f>
        <v>1.57</v>
      </c>
      <c r="G57" s="413">
        <f t="shared" si="11"/>
        <v>6.28</v>
      </c>
      <c r="H57" s="414">
        <f t="shared" si="13"/>
        <v>6.28</v>
      </c>
      <c r="I57" s="410" t="s">
        <v>264</v>
      </c>
      <c r="J57" s="411" t="s">
        <v>265</v>
      </c>
      <c r="K57" s="411">
        <v>5</v>
      </c>
      <c r="L57" s="412">
        <v>1.57</v>
      </c>
      <c r="M57" s="348">
        <f>L57-L57*Скидки!$B$11</f>
        <v>1.57</v>
      </c>
      <c r="N57" s="413">
        <f t="shared" si="12"/>
        <v>7.8500000000000005</v>
      </c>
      <c r="O57" s="416">
        <f t="shared" si="14"/>
        <v>7.8500000000000005</v>
      </c>
    </row>
    <row r="58" spans="1:15" ht="16.5" thickBot="1" x14ac:dyDescent="0.25">
      <c r="A58" s="851"/>
      <c r="B58" s="422"/>
      <c r="C58" s="418"/>
      <c r="D58" s="418"/>
      <c r="E58" s="419"/>
      <c r="F58" s="419"/>
      <c r="G58" s="420">
        <f>SUM(G51:G57)</f>
        <v>100.44</v>
      </c>
      <c r="H58" s="421">
        <f>SUM(H51:H57)</f>
        <v>100.44</v>
      </c>
      <c r="I58" s="417"/>
      <c r="J58" s="418"/>
      <c r="K58" s="418"/>
      <c r="L58" s="419"/>
      <c r="M58" s="419"/>
      <c r="N58" s="420">
        <f>SUM(N51:N57)</f>
        <v>102.00999999999999</v>
      </c>
      <c r="O58" s="423">
        <f>SUM(O51:O57)</f>
        <v>102.00999999999999</v>
      </c>
    </row>
    <row r="59" spans="1:15" ht="15" thickBot="1" x14ac:dyDescent="0.25">
      <c r="A59" s="851"/>
      <c r="B59" s="427"/>
      <c r="C59" s="425"/>
      <c r="D59" s="425"/>
      <c r="E59" s="426"/>
      <c r="F59" s="426"/>
      <c r="G59" s="426"/>
      <c r="H59" s="426"/>
      <c r="I59" s="424"/>
      <c r="J59" s="425"/>
      <c r="K59" s="425"/>
      <c r="L59" s="426"/>
      <c r="M59" s="426"/>
      <c r="N59" s="426"/>
      <c r="O59" s="428"/>
    </row>
    <row r="60" spans="1:15" ht="15" thickBot="1" x14ac:dyDescent="0.25">
      <c r="A60" s="851"/>
      <c r="B60" s="427"/>
      <c r="C60" s="425"/>
      <c r="D60" s="425"/>
      <c r="E60" s="426"/>
      <c r="F60" s="426"/>
      <c r="G60" s="426"/>
      <c r="H60" s="426"/>
      <c r="I60" s="424"/>
      <c r="J60" s="425"/>
      <c r="K60" s="425"/>
      <c r="L60" s="426"/>
      <c r="M60" s="426"/>
      <c r="N60" s="426"/>
      <c r="O60" s="428"/>
    </row>
    <row r="61" spans="1:15" ht="15" thickBot="1" x14ac:dyDescent="0.25">
      <c r="A61" s="851"/>
      <c r="B61" s="427"/>
      <c r="C61" s="425"/>
      <c r="D61" s="425"/>
      <c r="E61" s="426"/>
      <c r="F61" s="426"/>
      <c r="G61" s="426"/>
      <c r="H61" s="426"/>
      <c r="I61" s="424"/>
      <c r="J61" s="425"/>
      <c r="K61" s="425"/>
      <c r="L61" s="426"/>
      <c r="M61" s="426"/>
      <c r="N61" s="426"/>
      <c r="O61" s="428"/>
    </row>
    <row r="62" spans="1:15" ht="15" thickBot="1" x14ac:dyDescent="0.25">
      <c r="A62" s="851"/>
      <c r="B62" s="427"/>
      <c r="C62" s="425"/>
      <c r="D62" s="425"/>
      <c r="E62" s="426"/>
      <c r="F62" s="426"/>
      <c r="G62" s="426"/>
      <c r="H62" s="426"/>
      <c r="I62" s="424"/>
      <c r="J62" s="425"/>
      <c r="K62" s="425"/>
      <c r="L62" s="426"/>
      <c r="M62" s="426"/>
      <c r="N62" s="426"/>
      <c r="O62" s="428"/>
    </row>
    <row r="63" spans="1:15" ht="15" thickBot="1" x14ac:dyDescent="0.25">
      <c r="A63" s="851"/>
      <c r="B63" s="427"/>
      <c r="C63" s="425"/>
      <c r="D63" s="425"/>
      <c r="E63" s="430" t="s">
        <v>274</v>
      </c>
      <c r="F63" s="430"/>
      <c r="G63" s="430"/>
      <c r="H63" s="426"/>
      <c r="I63" s="424"/>
      <c r="J63" s="425"/>
      <c r="K63" s="425"/>
      <c r="L63" s="430" t="s">
        <v>274</v>
      </c>
      <c r="M63" s="430"/>
      <c r="N63" s="430"/>
      <c r="O63" s="428"/>
    </row>
    <row r="64" spans="1:15" ht="15" thickBot="1" x14ac:dyDescent="0.25">
      <c r="A64" s="851"/>
      <c r="B64" s="427"/>
      <c r="C64" s="425"/>
      <c r="D64" s="425"/>
      <c r="E64" s="426"/>
      <c r="F64" s="426"/>
      <c r="G64" s="426"/>
      <c r="H64" s="425"/>
      <c r="I64" s="424"/>
      <c r="J64" s="425"/>
      <c r="K64" s="425"/>
      <c r="L64" s="426"/>
      <c r="M64" s="426"/>
      <c r="N64" s="426"/>
      <c r="O64" s="431"/>
    </row>
    <row r="65" spans="1:15" ht="15" thickBot="1" x14ac:dyDescent="0.25">
      <c r="A65" s="851"/>
      <c r="B65" s="427"/>
      <c r="C65" s="425"/>
      <c r="D65" s="425"/>
      <c r="E65" s="426"/>
      <c r="F65" s="426"/>
      <c r="G65" s="426"/>
      <c r="H65" s="426"/>
      <c r="I65" s="424"/>
      <c r="J65" s="425"/>
      <c r="K65" s="425"/>
      <c r="L65" s="426"/>
      <c r="M65" s="426"/>
      <c r="N65" s="426"/>
      <c r="O65" s="428"/>
    </row>
    <row r="66" spans="1:15" ht="15" thickBot="1" x14ac:dyDescent="0.25">
      <c r="A66" s="851"/>
      <c r="B66" s="427"/>
      <c r="C66" s="425"/>
      <c r="D66" s="425"/>
      <c r="E66" s="426"/>
      <c r="F66" s="426"/>
      <c r="G66" s="426"/>
      <c r="H66" s="426"/>
      <c r="I66" s="424"/>
      <c r="J66" s="425"/>
      <c r="K66" s="425"/>
      <c r="L66" s="426"/>
      <c r="M66" s="426"/>
      <c r="N66" s="426"/>
      <c r="O66" s="428"/>
    </row>
    <row r="67" spans="1:15" ht="6.75" customHeight="1" thickBot="1" x14ac:dyDescent="0.25">
      <c r="A67" s="851"/>
      <c r="B67" s="427"/>
      <c r="C67" s="433"/>
      <c r="D67" s="425"/>
      <c r="E67" s="426"/>
      <c r="F67" s="426"/>
      <c r="G67" s="433"/>
      <c r="H67" s="433"/>
      <c r="I67" s="424"/>
      <c r="J67" s="425"/>
      <c r="K67" s="425"/>
      <c r="L67" s="426"/>
      <c r="M67" s="426"/>
      <c r="N67" s="433"/>
      <c r="O67" s="435"/>
    </row>
    <row r="68" spans="1:15" ht="6.75" customHeight="1" thickBot="1" x14ac:dyDescent="0.25">
      <c r="A68" s="851"/>
      <c r="B68" s="436"/>
      <c r="C68" s="437"/>
      <c r="D68" s="437"/>
      <c r="E68" s="438"/>
      <c r="F68" s="438"/>
      <c r="G68" s="438"/>
      <c r="H68" s="438"/>
      <c r="I68" s="449"/>
      <c r="J68" s="437"/>
      <c r="K68" s="437"/>
      <c r="L68" s="438"/>
      <c r="M68" s="438"/>
      <c r="N68" s="438"/>
      <c r="O68" s="439"/>
    </row>
    <row r="69" spans="1:15" ht="6.75" customHeight="1" x14ac:dyDescent="0.2"/>
    <row r="70" spans="1:15" ht="14.25" customHeight="1" x14ac:dyDescent="0.2">
      <c r="A70" s="450" t="s">
        <v>101</v>
      </c>
      <c r="B70" s="451" t="s">
        <v>275</v>
      </c>
      <c r="J70" s="452" t="s">
        <v>276</v>
      </c>
      <c r="K70" s="453"/>
    </row>
    <row r="71" spans="1:15" ht="17.25" customHeight="1" x14ac:dyDescent="0.2">
      <c r="A71" s="450" t="s">
        <v>103</v>
      </c>
      <c r="B71" s="451" t="s">
        <v>277</v>
      </c>
      <c r="J71" s="453" t="s">
        <v>162</v>
      </c>
      <c r="K71" s="454"/>
    </row>
  </sheetData>
  <sheetProtection selectLockedCells="1" selectUnlockedCells="1"/>
  <mergeCells count="40">
    <mergeCell ref="A48:A68"/>
    <mergeCell ref="B48:H48"/>
    <mergeCell ref="I48:O48"/>
    <mergeCell ref="B49:B50"/>
    <mergeCell ref="C49:C50"/>
    <mergeCell ref="D49:D50"/>
    <mergeCell ref="E49:F49"/>
    <mergeCell ref="G49:H49"/>
    <mergeCell ref="I49:I50"/>
    <mergeCell ref="J49:J50"/>
    <mergeCell ref="K49:K50"/>
    <mergeCell ref="L49:M49"/>
    <mergeCell ref="N49:O49"/>
    <mergeCell ref="A27:A47"/>
    <mergeCell ref="B27:H27"/>
    <mergeCell ref="I27:O27"/>
    <mergeCell ref="B28:B29"/>
    <mergeCell ref="C28:C29"/>
    <mergeCell ref="D28:D29"/>
    <mergeCell ref="E28:F28"/>
    <mergeCell ref="G28:H28"/>
    <mergeCell ref="I28:I29"/>
    <mergeCell ref="J28:J29"/>
    <mergeCell ref="K28:K29"/>
    <mergeCell ref="N28:O28"/>
    <mergeCell ref="L28:M28"/>
    <mergeCell ref="A5:N5"/>
    <mergeCell ref="A7:A26"/>
    <mergeCell ref="B7:H7"/>
    <mergeCell ref="I7:O7"/>
    <mergeCell ref="B8:B9"/>
    <mergeCell ref="C8:C9"/>
    <mergeCell ref="D8:D9"/>
    <mergeCell ref="E8:F8"/>
    <mergeCell ref="G8:H8"/>
    <mergeCell ref="I8:I9"/>
    <mergeCell ref="J8:J9"/>
    <mergeCell ref="K8:K9"/>
    <mergeCell ref="L8:M8"/>
    <mergeCell ref="N8:O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6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60" zoomScaleNormal="60" zoomScaleSheetLayoutView="90" workbookViewId="0">
      <selection activeCell="E11" sqref="E11"/>
    </sheetView>
  </sheetViews>
  <sheetFormatPr defaultRowHeight="12.75" x14ac:dyDescent="0.2"/>
  <cols>
    <col min="1" max="1" width="16" style="159" customWidth="1"/>
    <col min="2" max="2" width="54.140625" style="159" customWidth="1"/>
    <col min="3" max="3" width="11" style="159" customWidth="1"/>
    <col min="4" max="5" width="15.42578125" style="235" customWidth="1"/>
    <col min="6" max="7" width="25.85546875" style="235" customWidth="1"/>
    <col min="8" max="8" width="2.5703125" style="183" customWidth="1"/>
    <col min="9" max="9" width="16" style="159" customWidth="1"/>
    <col min="10" max="10" width="54.140625" style="159" customWidth="1"/>
    <col min="11" max="11" width="11" style="159" customWidth="1"/>
    <col min="12" max="13" width="15.42578125" style="159" customWidth="1"/>
    <col min="14" max="15" width="25.85546875" style="159" customWidth="1"/>
    <col min="16" max="16384" width="9.140625" style="159"/>
  </cols>
  <sheetData>
    <row r="1" spans="1:16" ht="15" x14ac:dyDescent="0.25">
      <c r="C1" s="305"/>
      <c r="D1" s="159"/>
      <c r="E1" s="159"/>
      <c r="H1" s="159"/>
    </row>
    <row r="2" spans="1:16" ht="15" x14ac:dyDescent="0.25">
      <c r="C2" s="305"/>
      <c r="D2" s="159"/>
      <c r="E2" s="159"/>
      <c r="H2" s="159"/>
    </row>
    <row r="3" spans="1:16" ht="15" x14ac:dyDescent="0.25">
      <c r="C3" s="305"/>
      <c r="D3" s="159"/>
      <c r="E3" s="159"/>
      <c r="H3" s="159"/>
    </row>
    <row r="4" spans="1:16" x14ac:dyDescent="0.2">
      <c r="C4" s="306"/>
      <c r="D4" s="159"/>
      <c r="E4" s="159"/>
      <c r="H4" s="159"/>
    </row>
    <row r="5" spans="1:16" ht="27" customHeight="1" x14ac:dyDescent="0.25">
      <c r="C5" s="305"/>
      <c r="D5" s="159"/>
      <c r="E5" s="159"/>
      <c r="H5" s="159"/>
    </row>
    <row r="6" spans="1:16" ht="25.5" customHeight="1" x14ac:dyDescent="0.2">
      <c r="A6" s="852" t="s">
        <v>278</v>
      </c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455"/>
    </row>
    <row r="7" spans="1:16" ht="11.25" customHeight="1" x14ac:dyDescent="0.2">
      <c r="A7" s="456"/>
      <c r="B7" s="456"/>
      <c r="C7" s="456"/>
      <c r="D7" s="456"/>
      <c r="E7" s="456"/>
      <c r="F7" s="457"/>
      <c r="G7" s="457"/>
    </row>
    <row r="8" spans="1:16" s="460" customFormat="1" ht="24.75" customHeight="1" thickBot="1" x14ac:dyDescent="0.3">
      <c r="A8" s="853" t="s">
        <v>279</v>
      </c>
      <c r="B8" s="853"/>
      <c r="C8" s="853"/>
      <c r="D8" s="853"/>
      <c r="E8" s="853"/>
      <c r="F8" s="853"/>
      <c r="G8" s="458"/>
      <c r="H8" s="459"/>
      <c r="I8" s="853" t="s">
        <v>280</v>
      </c>
      <c r="J8" s="853"/>
      <c r="K8" s="853"/>
      <c r="L8" s="853"/>
      <c r="M8" s="853"/>
      <c r="N8" s="853"/>
      <c r="O8" s="458"/>
    </row>
    <row r="9" spans="1:16" s="462" customFormat="1" ht="24.75" customHeight="1" x14ac:dyDescent="0.25">
      <c r="A9" s="819" t="s">
        <v>89</v>
      </c>
      <c r="B9" s="821" t="s">
        <v>130</v>
      </c>
      <c r="C9" s="709" t="s">
        <v>5</v>
      </c>
      <c r="D9" s="709" t="s">
        <v>90</v>
      </c>
      <c r="E9" s="709"/>
      <c r="F9" s="709" t="s">
        <v>91</v>
      </c>
      <c r="G9" s="711"/>
      <c r="H9" s="46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</row>
    <row r="10" spans="1:16" s="462" customFormat="1" ht="24.75" customHeight="1" thickBot="1" x14ac:dyDescent="0.3">
      <c r="A10" s="854"/>
      <c r="B10" s="855"/>
      <c r="C10" s="710"/>
      <c r="D10" s="166" t="s">
        <v>10</v>
      </c>
      <c r="E10" s="166" t="s">
        <v>11</v>
      </c>
      <c r="F10" s="166" t="s">
        <v>10</v>
      </c>
      <c r="G10" s="167" t="s">
        <v>11</v>
      </c>
      <c r="H10" s="461"/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</row>
    <row r="11" spans="1:16" s="240" customFormat="1" ht="15.75" thickBot="1" x14ac:dyDescent="0.25">
      <c r="A11" s="463">
        <v>1360</v>
      </c>
      <c r="B11" s="464" t="s">
        <v>281</v>
      </c>
      <c r="C11" s="464">
        <v>1</v>
      </c>
      <c r="D11" s="465">
        <v>8.83</v>
      </c>
      <c r="E11" s="466">
        <f>D11-D11*Скидки!$B$12</f>
        <v>8.83</v>
      </c>
      <c r="F11" s="465">
        <f>D11*C11</f>
        <v>8.83</v>
      </c>
      <c r="G11" s="467">
        <f>E11*C11</f>
        <v>8.83</v>
      </c>
      <c r="H11" s="245"/>
      <c r="I11" s="309" t="s">
        <v>282</v>
      </c>
      <c r="J11" s="310" t="s">
        <v>283</v>
      </c>
      <c r="K11" s="246">
        <v>1</v>
      </c>
      <c r="L11" s="468">
        <v>72.56</v>
      </c>
      <c r="M11" s="466">
        <f>L11-L11*Скидки!$B$12</f>
        <v>72.56</v>
      </c>
      <c r="N11" s="465">
        <f>L11*K11</f>
        <v>72.56</v>
      </c>
      <c r="O11" s="467">
        <f>M11*K11</f>
        <v>72.56</v>
      </c>
    </row>
    <row r="12" spans="1:16" s="240" customFormat="1" ht="15.75" thickBot="1" x14ac:dyDescent="0.25">
      <c r="A12" s="309" t="s">
        <v>189</v>
      </c>
      <c r="B12" s="246" t="s">
        <v>133</v>
      </c>
      <c r="C12" s="246">
        <v>2</v>
      </c>
      <c r="D12" s="204">
        <v>2.93</v>
      </c>
      <c r="E12" s="466">
        <f>D12-D12*Скидки!$B$12</f>
        <v>2.93</v>
      </c>
      <c r="F12" s="311">
        <f>D12*C12</f>
        <v>5.86</v>
      </c>
      <c r="G12" s="469">
        <f>E12*C12</f>
        <v>5.86</v>
      </c>
      <c r="H12" s="245"/>
      <c r="I12" s="309" t="s">
        <v>284</v>
      </c>
      <c r="J12" s="310" t="s">
        <v>285</v>
      </c>
      <c r="K12" s="246">
        <v>1</v>
      </c>
      <c r="L12" s="468">
        <v>3.24</v>
      </c>
      <c r="M12" s="466">
        <f>L12-L12*Скидки!$B$12</f>
        <v>3.24</v>
      </c>
      <c r="N12" s="311">
        <f>L12*K12</f>
        <v>3.24</v>
      </c>
      <c r="O12" s="469">
        <f>M12*K12</f>
        <v>3.24</v>
      </c>
    </row>
    <row r="13" spans="1:16" s="240" customFormat="1" ht="15.75" thickBot="1" x14ac:dyDescent="0.25">
      <c r="A13" s="314">
        <v>1341</v>
      </c>
      <c r="B13" s="267" t="s">
        <v>286</v>
      </c>
      <c r="C13" s="267">
        <v>2</v>
      </c>
      <c r="D13" s="250">
        <v>9.82</v>
      </c>
      <c r="E13" s="466">
        <f>D13-D13*Скидки!$B$12</f>
        <v>9.82</v>
      </c>
      <c r="F13" s="250">
        <f>D13*C13</f>
        <v>19.64</v>
      </c>
      <c r="G13" s="470">
        <f>E13*C13</f>
        <v>19.64</v>
      </c>
      <c r="H13" s="245"/>
      <c r="I13" s="314" t="s">
        <v>189</v>
      </c>
      <c r="J13" s="315" t="s">
        <v>133</v>
      </c>
      <c r="K13" s="267">
        <v>2</v>
      </c>
      <c r="L13" s="204">
        <v>2.93</v>
      </c>
      <c r="M13" s="466">
        <f>L13-L13*Скидки!$B$12</f>
        <v>2.93</v>
      </c>
      <c r="N13" s="250">
        <f>L13*K13</f>
        <v>5.86</v>
      </c>
      <c r="O13" s="470">
        <f>M13*K13</f>
        <v>5.86</v>
      </c>
    </row>
    <row r="14" spans="1:16" s="240" customFormat="1" ht="16.5" thickBot="1" x14ac:dyDescent="0.3">
      <c r="A14" s="359"/>
      <c r="B14" s="239"/>
      <c r="C14" s="239"/>
      <c r="D14" s="360"/>
      <c r="E14" s="360"/>
      <c r="F14" s="201">
        <f>SUM(F11:F13)</f>
        <v>34.33</v>
      </c>
      <c r="G14" s="201">
        <f>SUM(G11:G13)</f>
        <v>34.33</v>
      </c>
      <c r="H14" s="245"/>
      <c r="I14" s="331"/>
      <c r="J14" s="239"/>
      <c r="K14" s="332"/>
      <c r="L14" s="333"/>
      <c r="M14" s="360"/>
      <c r="N14" s="201">
        <f>SUM(N11:N13)</f>
        <v>81.66</v>
      </c>
      <c r="O14" s="201">
        <f>SUM(O11:O13)</f>
        <v>81.66</v>
      </c>
    </row>
    <row r="15" spans="1:16" s="165" customFormat="1" ht="14.25" x14ac:dyDescent="0.2">
      <c r="A15" s="257"/>
      <c r="B15" s="254"/>
      <c r="C15" s="254"/>
      <c r="D15" s="255"/>
      <c r="E15" s="255"/>
      <c r="F15" s="255"/>
      <c r="G15" s="260"/>
      <c r="H15" s="179"/>
      <c r="I15" s="182"/>
      <c r="J15" s="254"/>
      <c r="K15" s="183"/>
      <c r="L15" s="283"/>
      <c r="M15" s="283"/>
      <c r="N15" s="255"/>
      <c r="O15" s="471"/>
      <c r="P15" s="254"/>
    </row>
    <row r="16" spans="1:16" s="165" customFormat="1" ht="14.25" x14ac:dyDescent="0.2">
      <c r="A16" s="257"/>
      <c r="B16" s="254"/>
      <c r="C16" s="254"/>
      <c r="D16" s="255"/>
      <c r="E16" s="255"/>
      <c r="F16" s="255"/>
      <c r="G16" s="260"/>
      <c r="H16" s="179"/>
      <c r="I16" s="182"/>
      <c r="J16" s="254"/>
      <c r="K16" s="472"/>
      <c r="L16" s="472"/>
      <c r="M16" s="472"/>
      <c r="N16" s="255"/>
      <c r="O16" s="473"/>
      <c r="P16" s="254"/>
    </row>
    <row r="17" spans="1:16" s="165" customFormat="1" ht="14.25" x14ac:dyDescent="0.2">
      <c r="A17" s="257"/>
      <c r="B17" s="254"/>
      <c r="C17" s="254"/>
      <c r="D17" s="255"/>
      <c r="E17" s="255"/>
      <c r="F17" s="255"/>
      <c r="G17" s="260"/>
      <c r="H17" s="254"/>
      <c r="I17" s="326"/>
      <c r="J17" s="254"/>
      <c r="K17" s="472"/>
      <c r="L17" s="472"/>
      <c r="M17" s="472"/>
      <c r="N17" s="255"/>
      <c r="O17" s="473"/>
      <c r="P17" s="254"/>
    </row>
    <row r="18" spans="1:16" s="165" customFormat="1" ht="14.25" x14ac:dyDescent="0.2">
      <c r="A18" s="257"/>
      <c r="B18" s="254"/>
      <c r="C18" s="254"/>
      <c r="D18" s="255"/>
      <c r="E18" s="255"/>
      <c r="F18" s="255"/>
      <c r="G18" s="260"/>
      <c r="H18" s="254"/>
      <c r="I18" s="257"/>
      <c r="J18" s="254"/>
      <c r="K18" s="472"/>
      <c r="L18" s="472"/>
      <c r="M18" s="472"/>
      <c r="N18" s="255"/>
      <c r="O18" s="473"/>
      <c r="P18" s="254"/>
    </row>
    <row r="19" spans="1:16" s="165" customFormat="1" ht="14.25" x14ac:dyDescent="0.2">
      <c r="A19" s="257"/>
      <c r="B19" s="254"/>
      <c r="C19" s="254"/>
      <c r="D19" s="255"/>
      <c r="E19" s="255"/>
      <c r="F19" s="255"/>
      <c r="G19" s="260"/>
      <c r="H19" s="254"/>
      <c r="I19" s="257"/>
      <c r="J19" s="254"/>
      <c r="K19" s="472"/>
      <c r="L19" s="472"/>
      <c r="M19" s="472"/>
      <c r="N19" s="255"/>
      <c r="O19" s="473"/>
      <c r="P19" s="254"/>
    </row>
    <row r="20" spans="1:16" s="165" customFormat="1" ht="14.25" x14ac:dyDescent="0.2">
      <c r="A20" s="257"/>
      <c r="B20" s="254"/>
      <c r="C20" s="254"/>
      <c r="D20" s="255"/>
      <c r="E20" s="255"/>
      <c r="F20" s="255"/>
      <c r="G20" s="260"/>
      <c r="H20" s="254"/>
      <c r="I20" s="257"/>
      <c r="J20" s="254"/>
      <c r="K20" s="472"/>
      <c r="L20" s="472"/>
      <c r="M20" s="472"/>
      <c r="N20" s="255"/>
      <c r="O20" s="473"/>
      <c r="P20" s="254"/>
    </row>
    <row r="21" spans="1:16" s="165" customFormat="1" ht="14.25" x14ac:dyDescent="0.2">
      <c r="A21" s="257"/>
      <c r="B21" s="254"/>
      <c r="C21" s="254"/>
      <c r="D21" s="254"/>
      <c r="E21" s="254"/>
      <c r="F21" s="254"/>
      <c r="G21" s="474"/>
      <c r="H21" s="254"/>
      <c r="I21" s="257"/>
      <c r="J21" s="254"/>
      <c r="K21" s="472"/>
      <c r="L21" s="472"/>
      <c r="M21" s="472"/>
      <c r="N21" s="254"/>
      <c r="O21" s="473"/>
      <c r="P21" s="254"/>
    </row>
    <row r="22" spans="1:16" s="240" customFormat="1" ht="15.75" x14ac:dyDescent="0.25">
      <c r="A22" s="359"/>
      <c r="B22" s="239"/>
      <c r="C22" s="239"/>
      <c r="D22" s="239"/>
      <c r="E22" s="239"/>
      <c r="F22" s="239"/>
      <c r="G22" s="475"/>
      <c r="H22" s="476"/>
      <c r="I22" s="257"/>
      <c r="J22" s="239"/>
      <c r="K22" s="472"/>
      <c r="L22" s="472"/>
      <c r="M22" s="472"/>
      <c r="N22" s="239"/>
      <c r="O22" s="473"/>
      <c r="P22" s="239"/>
    </row>
    <row r="23" spans="1:16" s="240" customFormat="1" ht="15.75" customHeight="1" x14ac:dyDescent="0.2">
      <c r="A23" s="359"/>
      <c r="B23" s="239"/>
      <c r="C23" s="239"/>
      <c r="D23" s="239"/>
      <c r="E23" s="239"/>
      <c r="F23" s="239"/>
      <c r="G23" s="475"/>
      <c r="H23" s="477"/>
      <c r="I23" s="359"/>
      <c r="J23" s="239"/>
      <c r="K23" s="472"/>
      <c r="L23" s="472"/>
      <c r="M23" s="472"/>
      <c r="N23" s="239"/>
      <c r="O23" s="473"/>
      <c r="P23" s="239"/>
    </row>
    <row r="24" spans="1:16" s="240" customFormat="1" ht="15" x14ac:dyDescent="0.2">
      <c r="A24" s="359"/>
      <c r="B24" s="239"/>
      <c r="C24" s="239"/>
      <c r="D24" s="239"/>
      <c r="E24" s="239"/>
      <c r="F24" s="239"/>
      <c r="G24" s="475"/>
      <c r="H24" s="245"/>
      <c r="I24" s="359"/>
      <c r="J24" s="239"/>
      <c r="K24" s="472"/>
      <c r="L24" s="472"/>
      <c r="M24" s="472"/>
      <c r="N24" s="239"/>
      <c r="O24" s="473"/>
      <c r="P24" s="239"/>
    </row>
    <row r="25" spans="1:16" s="240" customFormat="1" ht="15" x14ac:dyDescent="0.2">
      <c r="A25" s="359"/>
      <c r="B25" s="239"/>
      <c r="C25" s="239"/>
      <c r="D25" s="239"/>
      <c r="E25" s="239"/>
      <c r="F25" s="239"/>
      <c r="G25" s="475"/>
      <c r="H25" s="245"/>
      <c r="I25" s="359"/>
      <c r="J25" s="239"/>
      <c r="K25" s="472"/>
      <c r="L25" s="472"/>
      <c r="M25" s="472"/>
      <c r="N25" s="239"/>
      <c r="O25" s="473"/>
    </row>
    <row r="26" spans="1:16" s="240" customFormat="1" ht="15" x14ac:dyDescent="0.2">
      <c r="A26" s="359"/>
      <c r="B26" s="239"/>
      <c r="C26" s="239"/>
      <c r="D26" s="239"/>
      <c r="E26" s="239"/>
      <c r="F26" s="239"/>
      <c r="G26" s="475"/>
      <c r="H26" s="245"/>
      <c r="I26" s="359"/>
      <c r="J26" s="239"/>
      <c r="K26" s="478"/>
      <c r="L26" s="478"/>
      <c r="M26" s="478"/>
      <c r="N26" s="239"/>
      <c r="O26" s="479"/>
    </row>
    <row r="27" spans="1:16" s="240" customFormat="1" ht="15" x14ac:dyDescent="0.2">
      <c r="A27" s="359"/>
      <c r="B27" s="239"/>
      <c r="C27" s="239"/>
      <c r="D27" s="239"/>
      <c r="E27" s="239"/>
      <c r="F27" s="239"/>
      <c r="G27" s="475"/>
      <c r="H27" s="245"/>
      <c r="I27" s="480" t="s">
        <v>287</v>
      </c>
      <c r="J27" s="259"/>
      <c r="K27" s="259"/>
      <c r="L27" s="259"/>
      <c r="M27" s="259"/>
      <c r="N27" s="239"/>
      <c r="O27" s="481"/>
    </row>
    <row r="28" spans="1:16" s="240" customFormat="1" ht="15.75" thickBot="1" x14ac:dyDescent="0.25">
      <c r="A28" s="482"/>
      <c r="B28" s="483"/>
      <c r="C28" s="483"/>
      <c r="D28" s="483"/>
      <c r="E28" s="483"/>
      <c r="F28" s="483"/>
      <c r="G28" s="484"/>
      <c r="H28" s="245"/>
      <c r="I28" s="482"/>
      <c r="J28" s="483"/>
      <c r="K28" s="483"/>
      <c r="L28" s="483"/>
      <c r="M28" s="483"/>
      <c r="N28" s="483"/>
      <c r="O28" s="484"/>
    </row>
    <row r="29" spans="1:16" s="240" customFormat="1" ht="15" x14ac:dyDescent="0.2">
      <c r="H29" s="239"/>
      <c r="I29" s="856"/>
      <c r="J29" s="856"/>
      <c r="K29" s="856"/>
      <c r="L29" s="856"/>
      <c r="M29" s="856"/>
      <c r="N29" s="856"/>
      <c r="O29" s="179"/>
    </row>
    <row r="30" spans="1:16" s="462" customFormat="1" ht="24.75" customHeight="1" thickBot="1" x14ac:dyDescent="0.3">
      <c r="A30" s="853" t="s">
        <v>288</v>
      </c>
      <c r="B30" s="853"/>
      <c r="C30" s="853"/>
      <c r="D30" s="853"/>
      <c r="E30" s="853"/>
      <c r="F30" s="853"/>
      <c r="G30" s="458"/>
      <c r="H30" s="202"/>
      <c r="I30" s="853" t="s">
        <v>289</v>
      </c>
      <c r="J30" s="853"/>
      <c r="K30" s="853"/>
      <c r="L30" s="853"/>
      <c r="M30" s="853"/>
      <c r="N30" s="853"/>
      <c r="O30" s="458"/>
    </row>
    <row r="31" spans="1:16" s="462" customFormat="1" ht="24.75" customHeight="1" x14ac:dyDescent="0.25">
      <c r="A31" s="819" t="s">
        <v>89</v>
      </c>
      <c r="B31" s="821" t="s">
        <v>130</v>
      </c>
      <c r="C31" s="709" t="s">
        <v>5</v>
      </c>
      <c r="D31" s="709" t="s">
        <v>90</v>
      </c>
      <c r="E31" s="709"/>
      <c r="F31" s="709" t="s">
        <v>91</v>
      </c>
      <c r="G31" s="711"/>
      <c r="H31" s="202"/>
      <c r="I31" s="819" t="s">
        <v>89</v>
      </c>
      <c r="J31" s="821" t="s">
        <v>130</v>
      </c>
      <c r="K31" s="709" t="s">
        <v>5</v>
      </c>
      <c r="L31" s="709" t="s">
        <v>90</v>
      </c>
      <c r="M31" s="709"/>
      <c r="N31" s="709" t="s">
        <v>91</v>
      </c>
      <c r="O31" s="711"/>
    </row>
    <row r="32" spans="1:16" s="462" customFormat="1" ht="24.75" customHeight="1" thickBot="1" x14ac:dyDescent="0.3">
      <c r="A32" s="820"/>
      <c r="B32" s="822"/>
      <c r="C32" s="713"/>
      <c r="D32" s="198" t="s">
        <v>10</v>
      </c>
      <c r="E32" s="198" t="s">
        <v>11</v>
      </c>
      <c r="F32" s="198" t="s">
        <v>10</v>
      </c>
      <c r="G32" s="199" t="s">
        <v>11</v>
      </c>
      <c r="H32" s="202"/>
      <c r="I32" s="820"/>
      <c r="J32" s="822"/>
      <c r="K32" s="713"/>
      <c r="L32" s="198" t="s">
        <v>10</v>
      </c>
      <c r="M32" s="198" t="s">
        <v>11</v>
      </c>
      <c r="N32" s="198" t="s">
        <v>10</v>
      </c>
      <c r="O32" s="199" t="s">
        <v>11</v>
      </c>
    </row>
    <row r="33" spans="1:15" s="165" customFormat="1" ht="15.75" thickBot="1" x14ac:dyDescent="0.25">
      <c r="A33" s="309" t="s">
        <v>187</v>
      </c>
      <c r="B33" s="310" t="s">
        <v>188</v>
      </c>
      <c r="C33" s="246">
        <v>1</v>
      </c>
      <c r="D33" s="311">
        <v>14.82</v>
      </c>
      <c r="E33" s="466">
        <f>D33-D33*Скидки!$B$12</f>
        <v>14.82</v>
      </c>
      <c r="F33" s="465">
        <f t="shared" ref="F33:F38" si="0">D33*C33</f>
        <v>14.82</v>
      </c>
      <c r="G33" s="467">
        <f t="shared" ref="G33:G38" si="1">E33*C33</f>
        <v>14.82</v>
      </c>
      <c r="H33" s="485"/>
      <c r="I33" s="486" t="s">
        <v>12</v>
      </c>
      <c r="J33" s="487" t="s">
        <v>13</v>
      </c>
      <c r="K33" s="488">
        <v>1</v>
      </c>
      <c r="L33" s="489">
        <v>12.38</v>
      </c>
      <c r="M33" s="490">
        <f>L33-L33*Скидки!$B$12</f>
        <v>12.38</v>
      </c>
      <c r="N33" s="491">
        <f>L33*K33</f>
        <v>12.38</v>
      </c>
      <c r="O33" s="492">
        <f>M33*K33</f>
        <v>12.38</v>
      </c>
    </row>
    <row r="34" spans="1:15" s="165" customFormat="1" ht="15.75" thickBot="1" x14ac:dyDescent="0.25">
      <c r="A34" s="309" t="s">
        <v>189</v>
      </c>
      <c r="B34" s="310" t="s">
        <v>133</v>
      </c>
      <c r="C34" s="246">
        <v>2</v>
      </c>
      <c r="D34" s="204">
        <v>2.93</v>
      </c>
      <c r="E34" s="466">
        <f>D34-D34*Скидки!$B$12</f>
        <v>2.93</v>
      </c>
      <c r="F34" s="311">
        <f t="shared" si="0"/>
        <v>5.86</v>
      </c>
      <c r="G34" s="469">
        <f t="shared" si="1"/>
        <v>5.86</v>
      </c>
      <c r="H34" s="179"/>
      <c r="I34" s="486" t="s">
        <v>189</v>
      </c>
      <c r="J34" s="487" t="s">
        <v>133</v>
      </c>
      <c r="K34" s="488">
        <v>2</v>
      </c>
      <c r="L34" s="493">
        <v>2.93</v>
      </c>
      <c r="M34" s="490">
        <f>L34-L34*Скидки!$B$12</f>
        <v>2.93</v>
      </c>
      <c r="N34" s="489">
        <f>L34*K34</f>
        <v>5.86</v>
      </c>
      <c r="O34" s="494">
        <f>M34*K34</f>
        <v>5.86</v>
      </c>
    </row>
    <row r="35" spans="1:15" s="165" customFormat="1" ht="15.75" thickBot="1" x14ac:dyDescent="0.25">
      <c r="A35" s="309" t="s">
        <v>190</v>
      </c>
      <c r="B35" s="310" t="s">
        <v>191</v>
      </c>
      <c r="C35" s="246">
        <v>2</v>
      </c>
      <c r="D35" s="468">
        <v>0.56000000000000005</v>
      </c>
      <c r="E35" s="466">
        <f>D35-D35*Скидки!$B$12</f>
        <v>0.56000000000000005</v>
      </c>
      <c r="F35" s="242">
        <f t="shared" si="0"/>
        <v>1.1200000000000001</v>
      </c>
      <c r="G35" s="382">
        <f t="shared" si="1"/>
        <v>1.1200000000000001</v>
      </c>
      <c r="H35" s="179"/>
      <c r="I35" s="486" t="s">
        <v>290</v>
      </c>
      <c r="J35" s="487" t="s">
        <v>291</v>
      </c>
      <c r="K35" s="488">
        <v>1</v>
      </c>
      <c r="L35" s="495">
        <v>9.2899999999999991</v>
      </c>
      <c r="M35" s="490">
        <f>L35-L35*Скидки!$B$12</f>
        <v>9.2899999999999991</v>
      </c>
      <c r="N35" s="496">
        <f>L35*K35</f>
        <v>9.2899999999999991</v>
      </c>
      <c r="O35" s="497">
        <f>M35*K35</f>
        <v>9.2899999999999991</v>
      </c>
    </row>
    <row r="36" spans="1:15" s="165" customFormat="1" ht="15.75" thickBot="1" x14ac:dyDescent="0.25">
      <c r="A36" s="309">
        <v>1486</v>
      </c>
      <c r="B36" s="310" t="s">
        <v>192</v>
      </c>
      <c r="C36" s="246">
        <v>2</v>
      </c>
      <c r="D36" s="468">
        <v>2.15</v>
      </c>
      <c r="E36" s="466">
        <f>D36-D36*Скидки!$B$12</f>
        <v>2.15</v>
      </c>
      <c r="F36" s="311">
        <f t="shared" si="0"/>
        <v>4.3</v>
      </c>
      <c r="G36" s="469">
        <f t="shared" si="1"/>
        <v>4.3</v>
      </c>
      <c r="H36" s="179"/>
      <c r="I36" s="498">
        <v>1341</v>
      </c>
      <c r="J36" s="499" t="s">
        <v>286</v>
      </c>
      <c r="K36" s="500">
        <v>2</v>
      </c>
      <c r="L36" s="501">
        <v>9.82</v>
      </c>
      <c r="M36" s="490">
        <f>L36-L36*Скидки!$B$12</f>
        <v>9.82</v>
      </c>
      <c r="N36" s="501">
        <f>L36*K36</f>
        <v>19.64</v>
      </c>
      <c r="O36" s="502">
        <f>M36*K36</f>
        <v>19.64</v>
      </c>
    </row>
    <row r="37" spans="1:15" s="165" customFormat="1" ht="16.5" thickBot="1" x14ac:dyDescent="0.3">
      <c r="A37" s="309" t="s">
        <v>195</v>
      </c>
      <c r="B37" s="310" t="s">
        <v>196</v>
      </c>
      <c r="C37" s="246">
        <v>2</v>
      </c>
      <c r="D37" s="311">
        <v>1.51</v>
      </c>
      <c r="E37" s="466">
        <f>D37-D37*Скидки!$B$12</f>
        <v>1.51</v>
      </c>
      <c r="F37" s="311">
        <f t="shared" si="0"/>
        <v>3.02</v>
      </c>
      <c r="G37" s="469">
        <f t="shared" si="1"/>
        <v>3.02</v>
      </c>
      <c r="H37" s="179"/>
      <c r="I37" s="503"/>
      <c r="J37" s="504"/>
      <c r="K37" s="504"/>
      <c r="L37" s="505"/>
      <c r="M37" s="505"/>
      <c r="N37" s="506">
        <f>SUM(N33:N36)</f>
        <v>47.17</v>
      </c>
      <c r="O37" s="506">
        <f>SUM(O33:O36)</f>
        <v>47.17</v>
      </c>
    </row>
    <row r="38" spans="1:15" ht="15.75" thickBot="1" x14ac:dyDescent="0.25">
      <c r="A38" s="314">
        <v>1341</v>
      </c>
      <c r="B38" s="315" t="s">
        <v>286</v>
      </c>
      <c r="C38" s="267">
        <v>2</v>
      </c>
      <c r="D38" s="250">
        <v>9.82</v>
      </c>
      <c r="E38" s="466">
        <f>D38-D38*Скидки!$B$12</f>
        <v>9.82</v>
      </c>
      <c r="F38" s="250">
        <f t="shared" si="0"/>
        <v>19.64</v>
      </c>
      <c r="G38" s="470">
        <f t="shared" si="1"/>
        <v>19.64</v>
      </c>
      <c r="H38" s="254"/>
      <c r="I38" s="507"/>
      <c r="J38" s="508"/>
      <c r="K38" s="508"/>
      <c r="L38" s="509"/>
      <c r="M38" s="509"/>
      <c r="N38" s="510"/>
      <c r="O38" s="511"/>
    </row>
    <row r="39" spans="1:15" ht="16.5" thickBot="1" x14ac:dyDescent="0.3">
      <c r="A39" s="331"/>
      <c r="B39" s="332"/>
      <c r="C39" s="332"/>
      <c r="D39" s="333"/>
      <c r="E39" s="333"/>
      <c r="F39" s="176">
        <f>SUM(F33:F38)</f>
        <v>48.760000000000005</v>
      </c>
      <c r="G39" s="176">
        <f>SUM(G33:G38)</f>
        <v>48.760000000000005</v>
      </c>
      <c r="H39" s="254"/>
      <c r="I39" s="507"/>
      <c r="J39" s="508"/>
      <c r="K39" s="508"/>
      <c r="L39" s="509"/>
      <c r="M39" s="509"/>
      <c r="N39" s="510"/>
      <c r="O39" s="511"/>
    </row>
    <row r="40" spans="1:15" s="240" customFormat="1" ht="15" x14ac:dyDescent="0.2">
      <c r="A40" s="257"/>
      <c r="B40" s="254"/>
      <c r="C40" s="254"/>
      <c r="D40" s="255"/>
      <c r="E40" s="255"/>
      <c r="F40" s="239"/>
      <c r="G40" s="260"/>
      <c r="H40" s="239"/>
      <c r="I40" s="507"/>
      <c r="J40" s="508"/>
      <c r="K40" s="508"/>
      <c r="L40" s="509"/>
      <c r="M40" s="509"/>
      <c r="N40" s="510"/>
      <c r="O40" s="511"/>
    </row>
    <row r="41" spans="1:15" s="240" customFormat="1" ht="15" x14ac:dyDescent="0.2">
      <c r="A41" s="257"/>
      <c r="B41" s="254"/>
      <c r="C41" s="254"/>
      <c r="D41" s="255"/>
      <c r="E41" s="255"/>
      <c r="F41" s="239"/>
      <c r="G41" s="260"/>
      <c r="H41" s="239"/>
      <c r="I41" s="507"/>
      <c r="J41" s="508"/>
      <c r="K41" s="508"/>
      <c r="L41" s="509"/>
      <c r="M41" s="509"/>
      <c r="N41" s="510"/>
      <c r="O41" s="511"/>
    </row>
    <row r="42" spans="1:15" s="240" customFormat="1" ht="15" x14ac:dyDescent="0.2">
      <c r="A42" s="257"/>
      <c r="B42" s="254"/>
      <c r="C42" s="254"/>
      <c r="D42" s="255"/>
      <c r="E42" s="255"/>
      <c r="F42" s="239"/>
      <c r="G42" s="260"/>
      <c r="H42" s="239"/>
      <c r="I42" s="507"/>
      <c r="J42" s="508"/>
      <c r="K42" s="508"/>
      <c r="L42" s="509"/>
      <c r="M42" s="509"/>
      <c r="N42" s="510"/>
      <c r="O42" s="511"/>
    </row>
    <row r="43" spans="1:15" s="240" customFormat="1" ht="15" x14ac:dyDescent="0.2">
      <c r="A43" s="257"/>
      <c r="B43" s="254"/>
      <c r="C43" s="254"/>
      <c r="D43" s="255"/>
      <c r="E43" s="255"/>
      <c r="F43" s="239"/>
      <c r="G43" s="260"/>
      <c r="H43" s="239"/>
      <c r="I43" s="512"/>
      <c r="J43" s="508"/>
      <c r="K43" s="513"/>
      <c r="L43" s="514"/>
      <c r="M43" s="514"/>
      <c r="N43" s="514"/>
      <c r="O43" s="515"/>
    </row>
    <row r="44" spans="1:15" s="240" customFormat="1" ht="15" x14ac:dyDescent="0.2">
      <c r="A44" s="257"/>
      <c r="B44" s="254"/>
      <c r="C44" s="254"/>
      <c r="D44" s="255"/>
      <c r="E44" s="255"/>
      <c r="F44" s="239"/>
      <c r="G44" s="260"/>
      <c r="H44" s="239"/>
      <c r="I44" s="512"/>
      <c r="J44" s="508"/>
      <c r="K44" s="513"/>
      <c r="L44" s="514"/>
      <c r="M44" s="514"/>
      <c r="N44" s="514"/>
      <c r="O44" s="515"/>
    </row>
    <row r="45" spans="1:15" ht="15" x14ac:dyDescent="0.2">
      <c r="A45" s="182"/>
      <c r="B45" s="254"/>
      <c r="C45" s="183"/>
      <c r="D45" s="283"/>
      <c r="E45" s="283"/>
      <c r="F45" s="283"/>
      <c r="G45" s="471"/>
      <c r="H45" s="254"/>
      <c r="I45" s="512"/>
      <c r="J45" s="510"/>
      <c r="K45" s="513"/>
      <c r="L45" s="514"/>
      <c r="M45" s="514"/>
      <c r="N45" s="514"/>
      <c r="O45" s="515"/>
    </row>
    <row r="46" spans="1:15" ht="15" x14ac:dyDescent="0.2">
      <c r="A46" s="182"/>
      <c r="B46" s="254"/>
      <c r="C46" s="183"/>
      <c r="D46" s="283"/>
      <c r="E46" s="283"/>
      <c r="F46" s="283"/>
      <c r="G46" s="471"/>
      <c r="H46" s="254"/>
      <c r="I46" s="512"/>
      <c r="J46" s="510"/>
      <c r="K46" s="513"/>
      <c r="L46" s="514"/>
      <c r="M46" s="514"/>
      <c r="N46" s="514"/>
      <c r="O46" s="515"/>
    </row>
    <row r="47" spans="1:15" ht="15" x14ac:dyDescent="0.2">
      <c r="A47" s="182"/>
      <c r="B47" s="239"/>
      <c r="C47" s="183"/>
      <c r="D47" s="283"/>
      <c r="E47" s="283"/>
      <c r="F47" s="283"/>
      <c r="G47" s="471"/>
      <c r="H47" s="254"/>
      <c r="I47" s="512"/>
      <c r="J47" s="510"/>
      <c r="K47" s="513"/>
      <c r="L47" s="514"/>
      <c r="M47" s="514"/>
      <c r="N47" s="514"/>
      <c r="O47" s="515"/>
    </row>
    <row r="48" spans="1:15" ht="15" x14ac:dyDescent="0.2">
      <c r="A48" s="182"/>
      <c r="B48" s="239"/>
      <c r="C48" s="183"/>
      <c r="D48" s="283"/>
      <c r="E48" s="283"/>
      <c r="F48" s="283"/>
      <c r="G48" s="471"/>
      <c r="H48" s="254"/>
      <c r="I48" s="512"/>
      <c r="J48" s="510"/>
      <c r="K48" s="513"/>
      <c r="L48" s="514"/>
      <c r="M48" s="514"/>
      <c r="N48" s="514"/>
      <c r="O48" s="515"/>
    </row>
    <row r="49" spans="1:15" ht="15" x14ac:dyDescent="0.2">
      <c r="A49" s="182"/>
      <c r="B49" s="239"/>
      <c r="C49" s="183"/>
      <c r="D49" s="283"/>
      <c r="E49" s="283"/>
      <c r="F49" s="283"/>
      <c r="G49" s="471"/>
      <c r="H49" s="254"/>
      <c r="I49" s="512"/>
      <c r="J49" s="510"/>
      <c r="K49" s="513"/>
      <c r="L49" s="514"/>
      <c r="M49" s="514"/>
      <c r="N49" s="514"/>
      <c r="O49" s="515"/>
    </row>
    <row r="50" spans="1:15" ht="15.75" thickBot="1" x14ac:dyDescent="0.25">
      <c r="A50" s="182"/>
      <c r="B50" s="239"/>
      <c r="C50" s="183"/>
      <c r="D50" s="283"/>
      <c r="E50" s="283"/>
      <c r="F50" s="283"/>
      <c r="G50" s="471"/>
      <c r="H50" s="254"/>
      <c r="I50" s="516"/>
      <c r="J50" s="517"/>
      <c r="K50" s="518"/>
      <c r="L50" s="519"/>
      <c r="M50" s="519"/>
      <c r="N50" s="519"/>
      <c r="O50" s="520"/>
    </row>
    <row r="51" spans="1:15" ht="15" x14ac:dyDescent="0.2">
      <c r="A51" s="182"/>
      <c r="B51" s="239"/>
      <c r="C51" s="183"/>
      <c r="D51" s="283"/>
      <c r="E51" s="283"/>
      <c r="F51" s="283"/>
      <c r="G51" s="471"/>
      <c r="H51" s="254"/>
      <c r="I51" s="521"/>
      <c r="J51" s="521"/>
      <c r="K51" s="521"/>
      <c r="L51" s="521"/>
      <c r="M51" s="521"/>
      <c r="N51" s="521"/>
      <c r="O51" s="521"/>
    </row>
    <row r="52" spans="1:15" ht="15.75" thickBot="1" x14ac:dyDescent="0.25">
      <c r="A52" s="192"/>
      <c r="B52" s="483"/>
      <c r="C52" s="193"/>
      <c r="D52" s="522"/>
      <c r="E52" s="522"/>
      <c r="F52" s="522"/>
      <c r="G52" s="523"/>
      <c r="H52" s="254"/>
    </row>
    <row r="55" spans="1:15" x14ac:dyDescent="0.2">
      <c r="F55" s="283"/>
      <c r="G55" s="283"/>
    </row>
    <row r="56" spans="1:15" ht="14.25" x14ac:dyDescent="0.2">
      <c r="A56" s="165" t="s">
        <v>292</v>
      </c>
      <c r="F56" s="283"/>
      <c r="G56" s="283"/>
    </row>
    <row r="57" spans="1:15" ht="14.25" x14ac:dyDescent="0.2">
      <c r="A57" s="165" t="s">
        <v>293</v>
      </c>
    </row>
    <row r="58" spans="1:15" ht="14.25" x14ac:dyDescent="0.2">
      <c r="A58" s="165" t="s">
        <v>294</v>
      </c>
    </row>
    <row r="59" spans="1:15" ht="14.25" x14ac:dyDescent="0.2">
      <c r="A59" s="165" t="s">
        <v>295</v>
      </c>
    </row>
    <row r="60" spans="1:15" ht="14.25" x14ac:dyDescent="0.2">
      <c r="A60" s="165" t="s">
        <v>296</v>
      </c>
    </row>
  </sheetData>
  <mergeCells count="26">
    <mergeCell ref="I29:N29"/>
    <mergeCell ref="A30:F30"/>
    <mergeCell ref="I30:N30"/>
    <mergeCell ref="J31:J32"/>
    <mergeCell ref="K31:K32"/>
    <mergeCell ref="L31:M31"/>
    <mergeCell ref="N31:O31"/>
    <mergeCell ref="A31:A32"/>
    <mergeCell ref="B31:B32"/>
    <mergeCell ref="C31:C32"/>
    <mergeCell ref="D31:E31"/>
    <mergeCell ref="F31:G31"/>
    <mergeCell ref="I31:I32"/>
    <mergeCell ref="A6:N6"/>
    <mergeCell ref="A8:F8"/>
    <mergeCell ref="I8:N8"/>
    <mergeCell ref="A9:A10"/>
    <mergeCell ref="B9:B10"/>
    <mergeCell ref="C9:C10"/>
    <mergeCell ref="D9:E9"/>
    <mergeCell ref="F9:G9"/>
    <mergeCell ref="I9:I10"/>
    <mergeCell ref="J9:J10"/>
    <mergeCell ref="K9:K10"/>
    <mergeCell ref="L9:M9"/>
    <mergeCell ref="N9:O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ПО R5 с верт.шпинг</vt:lpstr>
      <vt:lpstr>ПО R5 с угл.перекл</vt:lpstr>
      <vt:lpstr>ПО R4 R</vt:lpstr>
      <vt:lpstr>ПО Incanto</vt:lpstr>
      <vt:lpstr>Anta5</vt:lpstr>
      <vt:lpstr>Поворотные</vt:lpstr>
      <vt:lpstr>Комбинированные</vt:lpstr>
      <vt:lpstr>Фрамуги интегрированные</vt:lpstr>
      <vt:lpstr>Фрамуги</vt:lpstr>
      <vt:lpstr>Наклонно-сдвижные</vt:lpstr>
      <vt:lpstr>Скидки</vt:lpstr>
      <vt:lpstr>Лист1</vt:lpstr>
      <vt:lpstr>Anta5!Область_печати</vt:lpstr>
      <vt:lpstr>'Наклонно-сдвижные'!Область_печати</vt:lpstr>
      <vt:lpstr>Фрамуги!Область_печати</vt:lpstr>
    </vt:vector>
  </TitlesOfParts>
  <Company>ООО "Фуркомплект"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bobyr</dc:creator>
  <cp:lastModifiedBy>Alum</cp:lastModifiedBy>
  <dcterms:created xsi:type="dcterms:W3CDTF">2014-03-03T11:02:23Z</dcterms:created>
  <dcterms:modified xsi:type="dcterms:W3CDTF">2014-04-16T04:51:36Z</dcterms:modified>
</cp:coreProperties>
</file>